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39B8F6A9-F28E-401F-860A-258414321175}" xr6:coauthVersionLast="46" xr6:coauthVersionMax="46" xr10:uidLastSave="{00000000-0000-0000-0000-000000000000}"/>
  <bookViews>
    <workbookView xWindow="-120" yWindow="-120" windowWidth="29040" windowHeight="15840" xr2:uid="{00000000-000D-0000-FFFF-FFFF00000000}"/>
  </bookViews>
  <sheets>
    <sheet name="PERSONAL MONTHLY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8" i="1" l="1"/>
  <c r="J69" i="1"/>
  <c r="I33" i="1"/>
  <c r="I31" i="1"/>
  <c r="I34" i="1" s="1"/>
  <c r="H34" i="1"/>
  <c r="I42" i="1"/>
  <c r="E14" i="1"/>
  <c r="E15" i="1" s="1"/>
  <c r="J14" i="1"/>
  <c r="J15" i="1" s="1"/>
  <c r="I41" i="1"/>
  <c r="H56" i="1"/>
  <c r="I55" i="1"/>
  <c r="I54" i="1"/>
  <c r="D37" i="1"/>
  <c r="D38" i="1"/>
  <c r="D39" i="1"/>
  <c r="D40" i="1"/>
  <c r="D41" i="1"/>
  <c r="D42" i="1"/>
  <c r="D43" i="1"/>
  <c r="D44" i="1"/>
  <c r="D45" i="1"/>
  <c r="D46" i="1"/>
  <c r="C47" i="1"/>
  <c r="D27" i="1"/>
  <c r="D26" i="1"/>
  <c r="D47" i="1" l="1"/>
  <c r="I59" i="1"/>
  <c r="I61" i="1"/>
  <c r="I62" i="1"/>
  <c r="I63" i="1"/>
  <c r="I64" i="1"/>
  <c r="I65" i="1"/>
  <c r="H66" i="1"/>
  <c r="I53" i="1"/>
  <c r="I56" i="1" s="1"/>
  <c r="I47" i="1"/>
  <c r="I48" i="1"/>
  <c r="I49" i="1"/>
  <c r="H50" i="1"/>
  <c r="I37" i="1"/>
  <c r="I38" i="1"/>
  <c r="I39" i="1"/>
  <c r="I40" i="1"/>
  <c r="I43" i="1"/>
  <c r="H44" i="1"/>
  <c r="I18" i="1"/>
  <c r="I19" i="1"/>
  <c r="I20" i="1"/>
  <c r="I21" i="1"/>
  <c r="I22" i="1"/>
  <c r="I23" i="1"/>
  <c r="I24" i="1"/>
  <c r="I25" i="1"/>
  <c r="I26" i="1"/>
  <c r="I27" i="1"/>
  <c r="H28" i="1"/>
  <c r="D61" i="1"/>
  <c r="D62" i="1"/>
  <c r="D63" i="1"/>
  <c r="D64" i="1"/>
  <c r="D65" i="1"/>
  <c r="D66" i="1"/>
  <c r="D67" i="1"/>
  <c r="C68" i="1"/>
  <c r="D56" i="1"/>
  <c r="D57" i="1"/>
  <c r="C58" i="1"/>
  <c r="D50" i="1"/>
  <c r="D51" i="1"/>
  <c r="D52" i="1"/>
  <c r="C53" i="1"/>
  <c r="D33" i="1"/>
  <c r="D31" i="1"/>
  <c r="D32" i="1"/>
  <c r="C34" i="1"/>
  <c r="D18" i="1"/>
  <c r="D19" i="1"/>
  <c r="D20" i="1"/>
  <c r="D21" i="1"/>
  <c r="D22" i="1"/>
  <c r="D23" i="1"/>
  <c r="D24" i="1"/>
  <c r="D25" i="1"/>
  <c r="C28" i="1"/>
  <c r="D28" i="1" l="1"/>
  <c r="D34" i="1"/>
  <c r="D58" i="1"/>
  <c r="D68" i="1"/>
  <c r="D53" i="1"/>
  <c r="I28" i="1"/>
  <c r="I44" i="1"/>
  <c r="I50" i="1"/>
  <c r="I66" i="1"/>
</calcChain>
</file>

<file path=xl/sharedStrings.xml><?xml version="1.0" encoding="utf-8"?>
<sst xmlns="http://schemas.openxmlformats.org/spreadsheetml/2006/main" count="157" uniqueCount="98">
  <si>
    <t>HOUSING</t>
  </si>
  <si>
    <t>Gas</t>
  </si>
  <si>
    <t>Other</t>
  </si>
  <si>
    <t>LOANS</t>
  </si>
  <si>
    <t>TRANSPORTATION</t>
  </si>
  <si>
    <t>TAXES</t>
  </si>
  <si>
    <t>Life</t>
  </si>
  <si>
    <t>SAVINGS OR INVESTMENTS</t>
  </si>
  <si>
    <t>Groceries</t>
  </si>
  <si>
    <t>GIFTS AND DONATIONS</t>
  </si>
  <si>
    <t>PETS</t>
  </si>
  <si>
    <t>Food</t>
  </si>
  <si>
    <t>Medical</t>
  </si>
  <si>
    <t>PERSONAL CARE</t>
  </si>
  <si>
    <t>Clothing</t>
  </si>
  <si>
    <t>Subtotal</t>
  </si>
  <si>
    <t>Create a Personal Monthly Budget in this worksheet. Helpful instructions on how to use this worksheet are in cells in this column. Arrow down to get started.</t>
  </si>
  <si>
    <t xml:space="preserve"> </t>
  </si>
  <si>
    <t xml:space="preserve">Electricity </t>
  </si>
  <si>
    <t xml:space="preserve">Other </t>
  </si>
  <si>
    <t>PRE RETIREMENT</t>
  </si>
  <si>
    <t>Other - Personal Savings</t>
  </si>
  <si>
    <t>CLIENT NAME PERSONAL  BUDGET</t>
  </si>
  <si>
    <t>ACTUAL MONTHLY INCOME</t>
  </si>
  <si>
    <t>HOA</t>
  </si>
  <si>
    <t xml:space="preserve">Maintenance </t>
  </si>
  <si>
    <t>Notes</t>
  </si>
  <si>
    <t>Donations</t>
  </si>
  <si>
    <t>ENTERTAINMENT</t>
  </si>
  <si>
    <t>Hobbies</t>
  </si>
  <si>
    <t>Credit Card</t>
  </si>
  <si>
    <t>Mortgage 1</t>
  </si>
  <si>
    <t>Mortgage 2</t>
  </si>
  <si>
    <t xml:space="preserve">Mortgage 3 </t>
  </si>
  <si>
    <t>Auto</t>
  </si>
  <si>
    <t>Personal</t>
  </si>
  <si>
    <t xml:space="preserve">Student </t>
  </si>
  <si>
    <t>Line of Credit</t>
  </si>
  <si>
    <t>Total as of ____</t>
  </si>
  <si>
    <t>Health</t>
  </si>
  <si>
    <t>Disability</t>
  </si>
  <si>
    <t>Long Term Care</t>
  </si>
  <si>
    <t>Umbrella</t>
  </si>
  <si>
    <t>FOOD/HOUSEHOLD</t>
  </si>
  <si>
    <t>Bank Savings</t>
  </si>
  <si>
    <t>Homeowners</t>
  </si>
  <si>
    <t>Rental Property</t>
  </si>
  <si>
    <t>Club/Association Dues</t>
  </si>
  <si>
    <t>Laundry/Dry Cleaning</t>
  </si>
  <si>
    <t>CHILD/DEPENDENT</t>
  </si>
  <si>
    <t>Child Care</t>
  </si>
  <si>
    <t>Education (K-12)</t>
  </si>
  <si>
    <t>Post Secondary Education</t>
  </si>
  <si>
    <t>Special Needs</t>
  </si>
  <si>
    <t>Education (College)</t>
  </si>
  <si>
    <t>POST RETIREMENT</t>
  </si>
  <si>
    <t>Gross Annual Income</t>
  </si>
  <si>
    <t>VA Disability</t>
  </si>
  <si>
    <t>VA Pension</t>
  </si>
  <si>
    <t>Social Security</t>
  </si>
  <si>
    <t>Required Minimum Distribution</t>
  </si>
  <si>
    <t>W-2 Income</t>
  </si>
  <si>
    <t>Bonus Income</t>
  </si>
  <si>
    <t>Monthly Cost</t>
  </si>
  <si>
    <t>Annual Cost</t>
  </si>
  <si>
    <t xml:space="preserve">Monthly Cost </t>
  </si>
  <si>
    <t>Monthly</t>
  </si>
  <si>
    <t>Annually</t>
  </si>
  <si>
    <t>TOTAL MONTHLY COSTS</t>
  </si>
  <si>
    <t>TOTAL ANNUAL COSTS</t>
  </si>
  <si>
    <t>Dental</t>
  </si>
  <si>
    <t>INSURANCE</t>
  </si>
  <si>
    <t>Travel</t>
  </si>
  <si>
    <t>Pension</t>
  </si>
  <si>
    <t>Solar</t>
  </si>
  <si>
    <t>PROJECTED MONTHLY INCOME</t>
  </si>
  <si>
    <t>Gross Monthly Income</t>
  </si>
  <si>
    <t>Cell Phone</t>
  </si>
  <si>
    <t>Water and Sewer</t>
  </si>
  <si>
    <t>Cable/Internet/Home Phone</t>
  </si>
  <si>
    <t>Rental Property Expenses</t>
  </si>
  <si>
    <t>Licensing - Yearly Registration</t>
  </si>
  <si>
    <t>Property Tax</t>
  </si>
  <si>
    <t>Tax Filing Status (Single, HOH, MFJ)</t>
  </si>
  <si>
    <t>Duration of Care</t>
  </si>
  <si>
    <t>Vehicle Lease Payment</t>
  </si>
  <si>
    <t>Dining Out</t>
  </si>
  <si>
    <t>Household Supplies</t>
  </si>
  <si>
    <t>Fitness/Gym Membership</t>
  </si>
  <si>
    <t>Gifts (Family/Friends)</t>
  </si>
  <si>
    <t>Personal Care (i.e. Hair, Nails)</t>
  </si>
  <si>
    <t>College/Education</t>
  </si>
  <si>
    <t>Retirement Account</t>
  </si>
  <si>
    <t xml:space="preserve">Investment Account </t>
  </si>
  <si>
    <t>Investment Account</t>
  </si>
  <si>
    <t>HSA</t>
  </si>
  <si>
    <t>Column1</t>
  </si>
  <si>
    <t>Pool Service/Gardener/House Keep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</si>
</sst>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quot;$&quot;#,##0.00"/>
  </numFmts>
  <fonts count="18" x14ac:knownFonts="1">
    <font>
      <sz val="10"/>
      <color theme="1" tint="0.2499465926084170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0"/>
      <color theme="0"/>
      <name val="Calibri"/>
      <family val="2"/>
      <scheme val="minor"/>
    </font>
    <font>
      <sz val="8"/>
      <name val="Calibri"/>
      <family val="2"/>
      <scheme val="minor"/>
    </font>
    <font>
      <sz val="10"/>
      <color rgb="FFFF0000"/>
      <name val="Century Gothic"/>
      <family val="2"/>
      <scheme val="major"/>
    </font>
    <font>
      <sz val="18"/>
      <color theme="3"/>
      <name val="Century Gothic"/>
      <family val="2"/>
      <scheme val="major"/>
    </font>
    <font>
      <b/>
      <sz val="11"/>
      <color rgb="FF3F3F3F"/>
      <name val="Calibri"/>
      <family val="2"/>
      <scheme val="minor"/>
    </font>
    <font>
      <u/>
      <sz val="18"/>
      <color theme="3"/>
      <name val="Century Gothic"/>
      <family val="2"/>
      <scheme val="major"/>
    </font>
    <font>
      <sz val="11"/>
      <color rgb="FF3F3F3F"/>
      <name val="Calibri"/>
      <family val="2"/>
      <scheme val="minor"/>
    </font>
    <font>
      <sz val="10"/>
      <color theme="1" tint="0.24994659260841701"/>
      <name val="Calibri"/>
      <family val="2"/>
      <scheme val="minor"/>
    </font>
    <font>
      <b/>
      <sz val="11"/>
      <name val="Calibri"/>
      <family val="2"/>
      <scheme val="minor"/>
    </font>
    <font>
      <b/>
      <sz val="11"/>
      <name val="Century Gothic"/>
      <family val="2"/>
      <scheme val="major"/>
    </font>
    <font>
      <b/>
      <sz val="10"/>
      <name val="Century Gothic"/>
      <family val="2"/>
      <scheme val="major"/>
    </font>
    <font>
      <sz val="1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F2F2F2"/>
      </patternFill>
    </fill>
    <fill>
      <patternFill patternType="solid">
        <fgColor theme="0"/>
        <bgColor indexed="64"/>
      </patternFill>
    </fill>
    <fill>
      <patternFill patternType="solid">
        <fgColor theme="1"/>
        <bgColor indexed="64"/>
      </patternFill>
    </fill>
    <fill>
      <patternFill patternType="solid">
        <fgColor theme="2" tint="-0.14999847407452621"/>
        <bgColor indexed="64"/>
      </patternFill>
    </fill>
    <fill>
      <patternFill patternType="solid">
        <fgColor theme="3"/>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rgb="FF3F3F3F"/>
      </left>
      <right/>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s>
  <cellStyleXfs count="7">
    <xf numFmtId="0" fontId="0" fillId="0" borderId="0"/>
    <xf numFmtId="0" fontId="4" fillId="0" borderId="6" applyNumberFormat="0" applyFill="0" applyAlignment="0" applyProtection="0"/>
    <xf numFmtId="0" fontId="2" fillId="0" borderId="7" applyNumberFormat="0" applyFill="0" applyBorder="0" applyAlignment="0" applyProtection="0"/>
    <xf numFmtId="0" fontId="3" fillId="0" borderId="8" applyNumberFormat="0" applyFill="0" applyBorder="0" applyAlignment="0" applyProtection="0"/>
    <xf numFmtId="0" fontId="9" fillId="0" borderId="0" applyNumberFormat="0" applyFill="0" applyBorder="0" applyAlignment="0" applyProtection="0"/>
    <xf numFmtId="0" fontId="10" fillId="4" borderId="9" applyNumberFormat="0" applyAlignment="0" applyProtection="0"/>
    <xf numFmtId="44" fontId="13" fillId="0" borderId="0" applyFont="0" applyFill="0" applyBorder="0" applyAlignment="0" applyProtection="0"/>
  </cellStyleXfs>
  <cellXfs count="74">
    <xf numFmtId="0" fontId="0" fillId="0" borderId="0" xfId="0"/>
    <xf numFmtId="0" fontId="1" fillId="0" borderId="0" xfId="0" applyFont="1"/>
    <xf numFmtId="0" fontId="2" fillId="0" borderId="0" xfId="0" applyFont="1"/>
    <xf numFmtId="0" fontId="5" fillId="0" borderId="0" xfId="0" applyFont="1"/>
    <xf numFmtId="0" fontId="6" fillId="0" borderId="0" xfId="0" applyFont="1"/>
    <xf numFmtId="0" fontId="2" fillId="0" borderId="4" xfId="2" applyBorder="1" applyAlignment="1">
      <alignment vertical="center"/>
    </xf>
    <xf numFmtId="0" fontId="0" fillId="0" borderId="0" xfId="0" applyProtection="1">
      <protection locked="0"/>
    </xf>
    <xf numFmtId="0" fontId="2" fillId="0" borderId="4" xfId="2" applyBorder="1" applyAlignment="1" applyProtection="1">
      <alignment vertical="center"/>
      <protection locked="0"/>
    </xf>
    <xf numFmtId="0" fontId="2" fillId="0" borderId="4" xfId="2" applyBorder="1" applyAlignment="1" applyProtection="1">
      <alignment vertical="center"/>
      <protection locked="0"/>
    </xf>
    <xf numFmtId="0" fontId="2" fillId="0" borderId="4" xfId="2" applyBorder="1" applyAlignment="1">
      <alignment vertical="center"/>
    </xf>
    <xf numFmtId="0" fontId="0" fillId="0" borderId="0" xfId="0" applyBorder="1"/>
    <xf numFmtId="0" fontId="6" fillId="5" borderId="0" xfId="0" applyFont="1" applyFill="1"/>
    <xf numFmtId="0" fontId="11" fillId="0" borderId="0" xfId="4" applyFont="1"/>
    <xf numFmtId="0" fontId="12" fillId="3" borderId="9" xfId="5" applyFont="1" applyFill="1"/>
    <xf numFmtId="164" fontId="12" fillId="3" borderId="9" xfId="5" applyNumberFormat="1" applyFont="1" applyFill="1"/>
    <xf numFmtId="0" fontId="14" fillId="3" borderId="9" xfId="5" applyFont="1" applyFill="1"/>
    <xf numFmtId="164" fontId="14" fillId="3" borderId="9" xfId="5" applyNumberFormat="1" applyFont="1" applyFill="1"/>
    <xf numFmtId="44" fontId="14" fillId="3" borderId="9" xfId="6" applyFont="1" applyFill="1" applyBorder="1"/>
    <xf numFmtId="0" fontId="15" fillId="0" borderId="10" xfId="3" applyFont="1" applyBorder="1" applyAlignment="1">
      <alignment horizontal="left" vertical="center"/>
    </xf>
    <xf numFmtId="0" fontId="16" fillId="0" borderId="11" xfId="3" applyFont="1" applyBorder="1" applyAlignment="1">
      <alignment horizontal="left" vertical="center"/>
    </xf>
    <xf numFmtId="0" fontId="16" fillId="0" borderId="12" xfId="3" applyFont="1" applyBorder="1" applyAlignment="1">
      <alignment horizontal="left" vertical="center"/>
    </xf>
    <xf numFmtId="0" fontId="14" fillId="0" borderId="0" xfId="0" applyFont="1"/>
    <xf numFmtId="44" fontId="10" fillId="3" borderId="9" xfId="6" applyFont="1" applyFill="1" applyBorder="1"/>
    <xf numFmtId="44" fontId="12" fillId="3" borderId="9" xfId="6" applyFont="1" applyFill="1" applyBorder="1"/>
    <xf numFmtId="164" fontId="16" fillId="2" borderId="1" xfId="0" applyNumberFormat="1" applyFont="1" applyFill="1" applyBorder="1" applyAlignment="1">
      <alignment vertical="center"/>
    </xf>
    <xf numFmtId="0" fontId="0" fillId="5" borderId="0" xfId="0" applyFill="1"/>
    <xf numFmtId="0" fontId="0" fillId="5" borderId="0" xfId="0" applyFont="1" applyFill="1" applyBorder="1"/>
    <xf numFmtId="0" fontId="14" fillId="3" borderId="9" xfId="0" applyFont="1" applyFill="1" applyBorder="1"/>
    <xf numFmtId="164" fontId="14" fillId="3" borderId="9" xfId="0" applyNumberFormat="1" applyFont="1" applyFill="1" applyBorder="1"/>
    <xf numFmtId="44" fontId="14" fillId="3" borderId="9" xfId="0" applyNumberFormat="1" applyFont="1" applyFill="1" applyBorder="1"/>
    <xf numFmtId="0" fontId="2" fillId="0" borderId="14" xfId="2" applyBorder="1" applyAlignment="1">
      <alignment vertical="center"/>
    </xf>
    <xf numFmtId="8" fontId="2" fillId="0" borderId="13" xfId="0" applyNumberFormat="1" applyFont="1" applyFill="1" applyBorder="1"/>
    <xf numFmtId="8" fontId="8" fillId="0" borderId="13" xfId="0" applyNumberFormat="1" applyFont="1" applyFill="1" applyBorder="1"/>
    <xf numFmtId="0" fontId="2" fillId="0" borderId="14" xfId="2" applyBorder="1" applyAlignment="1" applyProtection="1">
      <alignment vertical="center"/>
      <protection locked="0"/>
    </xf>
    <xf numFmtId="8" fontId="2" fillId="0" borderId="13" xfId="0" applyNumberFormat="1" applyFont="1" applyFill="1" applyBorder="1" applyProtection="1">
      <protection locked="0"/>
    </xf>
    <xf numFmtId="164" fontId="10" fillId="6" borderId="9" xfId="5" applyNumberFormat="1" applyFill="1"/>
    <xf numFmtId="0" fontId="12" fillId="3" borderId="9" xfId="5" applyFont="1" applyFill="1" applyBorder="1"/>
    <xf numFmtId="164" fontId="14" fillId="3" borderId="9" xfId="6" applyNumberFormat="1" applyFont="1" applyFill="1" applyBorder="1"/>
    <xf numFmtId="0" fontId="3" fillId="0" borderId="16" xfId="3" applyBorder="1" applyAlignment="1">
      <alignment horizontal="left" vertical="center"/>
    </xf>
    <xf numFmtId="0" fontId="3" fillId="0" borderId="17" xfId="3" applyBorder="1" applyAlignment="1">
      <alignment horizontal="left" vertical="center"/>
    </xf>
    <xf numFmtId="0" fontId="15" fillId="0" borderId="15" xfId="3" applyFont="1" applyBorder="1" applyAlignment="1">
      <alignment horizontal="left" vertical="center"/>
    </xf>
    <xf numFmtId="8" fontId="16" fillId="2" borderId="3" xfId="0" applyNumberFormat="1" applyFont="1" applyFill="1" applyBorder="1" applyAlignment="1">
      <alignment vertical="center"/>
    </xf>
    <xf numFmtId="164" fontId="12" fillId="3" borderId="9" xfId="5" applyNumberFormat="1" applyFont="1" applyFill="1" applyBorder="1"/>
    <xf numFmtId="0" fontId="0" fillId="5" borderId="18" xfId="0" applyFill="1" applyBorder="1"/>
    <xf numFmtId="0" fontId="3" fillId="0" borderId="4" xfId="2" applyFont="1" applyBorder="1" applyAlignment="1">
      <alignment vertical="center"/>
    </xf>
    <xf numFmtId="0" fontId="3" fillId="0" borderId="14" xfId="2" applyFont="1" applyBorder="1" applyAlignment="1">
      <alignment vertical="center"/>
    </xf>
    <xf numFmtId="0" fontId="3" fillId="0" borderId="4" xfId="2" applyFont="1" applyBorder="1" applyAlignment="1" applyProtection="1">
      <alignment vertical="center"/>
      <protection locked="0"/>
    </xf>
    <xf numFmtId="0" fontId="3" fillId="0" borderId="14" xfId="2" applyFont="1" applyBorder="1" applyAlignment="1" applyProtection="1">
      <alignment vertical="center"/>
      <protection locked="0"/>
    </xf>
    <xf numFmtId="8" fontId="3" fillId="7" borderId="13" xfId="0" applyNumberFormat="1" applyFont="1" applyFill="1" applyBorder="1"/>
    <xf numFmtId="8" fontId="3" fillId="7" borderId="13" xfId="0" applyNumberFormat="1" applyFont="1" applyFill="1" applyBorder="1" applyProtection="1">
      <protection locked="0"/>
    </xf>
    <xf numFmtId="164" fontId="10" fillId="8" borderId="9" xfId="5" applyNumberFormat="1" applyFill="1"/>
    <xf numFmtId="164" fontId="12" fillId="8" borderId="9" xfId="5" applyNumberFormat="1" applyFont="1" applyFill="1"/>
    <xf numFmtId="44" fontId="17" fillId="3" borderId="9" xfId="6" applyFont="1" applyFill="1" applyBorder="1"/>
    <xf numFmtId="44" fontId="12" fillId="3" borderId="19" xfId="6" applyFont="1" applyFill="1" applyBorder="1"/>
    <xf numFmtId="0" fontId="14" fillId="3" borderId="19" xfId="5" applyFont="1" applyFill="1" applyBorder="1"/>
    <xf numFmtId="0" fontId="14" fillId="3" borderId="20" xfId="5" applyFont="1" applyFill="1" applyBorder="1"/>
    <xf numFmtId="164" fontId="12" fillId="3" borderId="21" xfId="5" applyNumberFormat="1" applyFont="1" applyFill="1" applyBorder="1"/>
    <xf numFmtId="0" fontId="14" fillId="3" borderId="13" xfId="5" applyFont="1" applyFill="1" applyBorder="1"/>
    <xf numFmtId="0" fontId="0" fillId="0" borderId="0" xfId="0" applyAlignment="1">
      <alignment horizontal="center"/>
    </xf>
    <xf numFmtId="0" fontId="0" fillId="5" borderId="0" xfId="0" applyFill="1" applyAlignment="1">
      <alignment horizontal="center"/>
    </xf>
    <xf numFmtId="0" fontId="2" fillId="0" borderId="4" xfId="2" applyBorder="1" applyAlignment="1" applyProtection="1">
      <alignment vertical="center"/>
      <protection locked="0"/>
    </xf>
    <xf numFmtId="0" fontId="2" fillId="0" borderId="14" xfId="2" applyBorder="1" applyAlignment="1" applyProtection="1">
      <alignment vertical="center"/>
      <protection locked="0"/>
    </xf>
    <xf numFmtId="0" fontId="3" fillId="0" borderId="4" xfId="2" applyFont="1" applyBorder="1" applyAlignment="1" applyProtection="1">
      <alignment vertical="center"/>
      <protection locked="0"/>
    </xf>
    <xf numFmtId="0" fontId="3" fillId="0" borderId="5" xfId="2" applyFont="1" applyBorder="1" applyAlignment="1" applyProtection="1">
      <alignment vertical="center"/>
      <protection locked="0"/>
    </xf>
    <xf numFmtId="0" fontId="16" fillId="0" borderId="1" xfId="2" applyFont="1" applyBorder="1" applyAlignment="1" applyProtection="1">
      <alignment vertical="center" wrapText="1"/>
      <protection locked="0"/>
    </xf>
    <xf numFmtId="0" fontId="16" fillId="0" borderId="2" xfId="2" applyFont="1" applyBorder="1" applyAlignment="1" applyProtection="1">
      <alignment vertical="center" wrapText="1"/>
      <protection locked="0"/>
    </xf>
    <xf numFmtId="0" fontId="16" fillId="0" borderId="3" xfId="2" applyFont="1" applyBorder="1" applyAlignment="1" applyProtection="1">
      <alignment vertical="center" wrapText="1"/>
      <protection locked="0"/>
    </xf>
    <xf numFmtId="0" fontId="2" fillId="0" borderId="4" xfId="2" applyBorder="1" applyAlignment="1">
      <alignment vertical="center"/>
    </xf>
    <xf numFmtId="0" fontId="2" fillId="0" borderId="14" xfId="2" applyBorder="1" applyAlignment="1">
      <alignment vertical="center"/>
    </xf>
    <xf numFmtId="0" fontId="16" fillId="0" borderId="1"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3" fillId="0" borderId="4" xfId="2" applyFont="1" applyBorder="1" applyAlignment="1">
      <alignment vertical="center"/>
    </xf>
    <xf numFmtId="0" fontId="3" fillId="0" borderId="5" xfId="2" applyFont="1" applyBorder="1" applyAlignment="1">
      <alignment vertical="center"/>
    </xf>
  </cellXfs>
  <cellStyles count="7">
    <cellStyle name="Currency" xfId="6" builtinId="4"/>
    <cellStyle name="Heading 1" xfId="1" builtinId="16" customBuiltin="1"/>
    <cellStyle name="Heading 2" xfId="2" builtinId="17" customBuiltin="1"/>
    <cellStyle name="Heading 3" xfId="3" builtinId="18" customBuiltin="1"/>
    <cellStyle name="Normal" xfId="0" builtinId="0" customBuiltin="1"/>
    <cellStyle name="Output" xfId="5" builtinId="21"/>
    <cellStyle name="Title" xfId="4" builtinId="15"/>
  </cellStyles>
  <dxfs count="139">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fill>
        <patternFill>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fgColor indexed="64"/>
          <bgColor theme="6" tint="0.79998168889431442"/>
        </patternFill>
      </fill>
    </dxf>
    <dxf>
      <font>
        <strike val="0"/>
        <outline val="0"/>
        <shadow val="0"/>
        <u val="none"/>
        <vertAlign val="baseline"/>
        <sz val="11"/>
        <color auto="1"/>
        <name val="Calibri"/>
        <family val="2"/>
        <scheme val="minor"/>
      </font>
      <fill>
        <patternFill>
          <fgColor indexed="64"/>
          <bgColor theme="6" tint="0.79998168889431442"/>
        </patternFill>
      </fill>
    </dxf>
    <dxf>
      <fill>
        <patternFill>
          <fgColor indexed="64"/>
          <bgColor theme="6" tint="0.79998168889431442"/>
        </patternFill>
      </fill>
    </dxf>
    <dxf>
      <font>
        <strike val="0"/>
        <outline val="0"/>
        <shadow val="0"/>
        <u val="none"/>
        <vertAlign val="baseline"/>
        <sz val="11"/>
        <color auto="1"/>
        <name val="Calibri"/>
        <family val="2"/>
        <scheme val="minor"/>
      </font>
      <fill>
        <patternFill>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fill>
        <patternFill>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fgColor indexed="64"/>
          <bgColor theme="6" tint="0.79998168889431442"/>
        </patternFill>
      </fill>
    </dxf>
    <dxf>
      <font>
        <strike val="0"/>
        <outline val="0"/>
        <shadow val="0"/>
        <u val="none"/>
        <vertAlign val="baseline"/>
        <sz val="11"/>
        <color auto="1"/>
        <name val="Calibri"/>
        <family val="2"/>
        <scheme val="minor"/>
      </font>
      <fill>
        <patternFill>
          <fgColor indexed="64"/>
          <bgColor theme="6" tint="0.79998168889431442"/>
        </patternFill>
      </fill>
    </dxf>
    <dxf>
      <fill>
        <patternFill>
          <fgColor indexed="64"/>
          <bgColor theme="6" tint="0.79998168889431442"/>
        </patternFill>
      </fill>
    </dxf>
    <dxf>
      <font>
        <strike val="0"/>
        <outline val="0"/>
        <shadow val="0"/>
        <u val="none"/>
        <vertAlign val="baseline"/>
        <sz val="11"/>
        <color auto="1"/>
        <name val="Calibri"/>
        <family val="2"/>
        <scheme val="minor"/>
      </font>
      <fill>
        <patternFill>
          <fgColor indexed="64"/>
          <bgColor theme="6" tint="0.79998168889431442"/>
        </patternFill>
      </fill>
    </dxf>
    <dxf>
      <font>
        <b/>
        <i val="0"/>
        <strike val="0"/>
        <condense val="0"/>
        <extend val="0"/>
        <outline val="0"/>
        <shadow val="0"/>
        <u val="none"/>
        <vertAlign val="baseline"/>
        <sz val="11"/>
        <color auto="1"/>
        <name val="Calibri"/>
        <family val="2"/>
        <scheme val="minor"/>
      </font>
      <numFmt numFmtId="34" formatCode="_(&quot;$&quot;* #,##0.00_);_(&quot;$&quot;* \(#,##0.00\);_(&quot;$&quot;* &quot;-&quot;??_);_(@_)"/>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34" formatCode="_(&quot;$&quot;* #,##0.00_);_(&quot;$&quot;* \(#,##0.00\);_(&quot;$&quot;* &quot;-&quot;??_);_(@_)"/>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numFmt numFmtId="164" formatCode="&quot;$&quot;#,##0.00"/>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ill>
        <patternFill patternType="solid">
          <fgColor indexed="64"/>
          <bgColor theme="6" tint="0.79998168889431442"/>
        </patternFill>
      </fill>
    </dxf>
    <dxf>
      <font>
        <strike val="0"/>
        <outline val="0"/>
        <shadow val="0"/>
        <u val="none"/>
        <vertAlign val="baseline"/>
        <sz val="11"/>
        <color auto="1"/>
        <name val="Calibri"/>
        <family val="2"/>
        <scheme val="minor"/>
      </font>
      <fill>
        <patternFill patternType="solid">
          <fgColor indexed="64"/>
          <bgColor theme="6" tint="0.79998168889431442"/>
        </patternFill>
      </fill>
    </dxf>
    <dxf>
      <font>
        <b val="0"/>
        <i val="0"/>
        <strike val="0"/>
        <condense val="0"/>
        <extend val="0"/>
        <outline val="0"/>
        <shadow val="0"/>
        <u val="none"/>
        <vertAlign val="baseline"/>
        <sz val="10"/>
        <color theme="1" tint="0.24994659260841701"/>
        <name val="Calibri"/>
        <family val="2"/>
        <scheme val="minor"/>
      </font>
      <fill>
        <patternFill patternType="solid">
          <fgColor indexed="64"/>
          <bgColor theme="0"/>
        </patternFill>
      </fill>
      <border diagonalUp="0" diagonalDown="0" outline="0">
        <left/>
        <right/>
        <top/>
        <bottom/>
      </border>
    </dxf>
    <dxf>
      <fill>
        <patternFill>
          <fgColor indexed="64"/>
          <bgColor theme="0"/>
        </patternFill>
      </fill>
      <border outline="0">
        <left style="thin">
          <color rgb="FF3F3F3F"/>
        </left>
      </border>
    </dxf>
    <dxf>
      <font>
        <b/>
        <i val="0"/>
        <strike val="0"/>
        <condense val="0"/>
        <extend val="0"/>
        <outline val="0"/>
        <shadow val="0"/>
        <u val="none"/>
        <vertAlign val="baseline"/>
        <sz val="11"/>
        <color auto="1"/>
        <name val="Calibri"/>
        <family val="2"/>
        <scheme val="minor"/>
      </font>
      <numFmt numFmtId="34" formatCode="_(&quot;$&quot;* #,##0.00_);_(&quot;$&quot;* \(#,##0.00\);_(&quot;$&quot;* &quot;-&quot;??_);_(@_)"/>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ill>
        <patternFill patternType="solid">
          <fgColor indexed="64"/>
          <bgColor theme="6" tint="0.79998168889431442"/>
        </patternFill>
      </fill>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numFmt numFmtId="164" formatCode="&quot;$&quot;#,##0.00"/>
      <fill>
        <patternFill patternType="solid">
          <fgColor indexed="64"/>
          <bgColor theme="6" tint="0.79998168889431442"/>
        </patternFill>
      </fill>
      <border outline="0">
        <left/>
        <right style="thin">
          <color rgb="FF3F3F3F"/>
        </right>
      </border>
    </dxf>
    <dxf>
      <font>
        <b/>
        <i val="0"/>
        <strike val="0"/>
        <condense val="0"/>
        <extend val="0"/>
        <outline val="0"/>
        <shadow val="0"/>
        <u val="none"/>
        <vertAlign val="baseline"/>
        <sz val="11"/>
        <color auto="1"/>
        <name val="Calibri"/>
        <family val="2"/>
        <scheme val="minor"/>
      </font>
      <numFmt numFmtId="164" formatCode="&quot;$&quot;#,##0.00"/>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border>
        <left style="thin">
          <color rgb="FF3F3F3F"/>
        </left>
        <right/>
      </border>
    </dxf>
    <dxf>
      <font>
        <b/>
        <i val="0"/>
        <strike val="0"/>
        <condense val="0"/>
        <extend val="0"/>
        <outline val="0"/>
        <shadow val="0"/>
        <u val="none"/>
        <vertAlign val="baseline"/>
        <sz val="11"/>
        <color auto="1"/>
        <name val="Calibri"/>
        <family val="2"/>
        <scheme val="minor"/>
      </font>
      <fill>
        <patternFill patternType="solid">
          <fgColor indexed="64"/>
          <bgColor theme="6" tint="0.79998168889431442"/>
        </patternFill>
      </fill>
      <border diagonalUp="0" diagonalDown="0" outline="0">
        <left style="thin">
          <color rgb="FF3F3F3F"/>
        </left>
        <right style="thin">
          <color rgb="FF3F3F3F"/>
        </right>
        <top style="thin">
          <color rgb="FF3F3F3F"/>
        </top>
        <bottom style="thin">
          <color rgb="FF3F3F3F"/>
        </bottom>
      </border>
    </dxf>
    <dxf>
      <font>
        <b val="0"/>
      </font>
      <fill>
        <patternFill patternType="solid">
          <fgColor indexed="64"/>
          <bgColor theme="6" tint="0.79998168889431442"/>
        </patternFill>
      </fill>
      <border outline="0">
        <right style="thin">
          <color rgb="FF3F3F3F"/>
        </right>
      </border>
    </dxf>
    <dxf>
      <fill>
        <patternFill patternType="solid">
          <fgColor indexed="64"/>
          <bgColor theme="2" tint="-0.499984740745262"/>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92867</xdr:colOff>
      <xdr:row>69</xdr:row>
      <xdr:rowOff>145256</xdr:rowOff>
    </xdr:from>
    <xdr:to>
      <xdr:col>10</xdr:col>
      <xdr:colOff>85724</xdr:colOff>
      <xdr:row>75</xdr:row>
      <xdr:rowOff>9525</xdr:rowOff>
    </xdr:to>
    <xdr:sp macro="" textlink="">
      <xdr:nvSpPr>
        <xdr:cNvPr id="7" name="TextBox 6">
          <a:extLst>
            <a:ext uri="{FF2B5EF4-FFF2-40B4-BE49-F238E27FC236}">
              <a16:creationId xmlns:a16="http://schemas.microsoft.com/office/drawing/2014/main" id="{D4F2EF30-2BA8-4E34-B999-AA5947A70875}"/>
            </a:ext>
          </a:extLst>
        </xdr:cNvPr>
        <xdr:cNvSpPr txBox="1"/>
      </xdr:nvSpPr>
      <xdr:spPr>
        <a:xfrm>
          <a:off x="92867" y="13061156"/>
          <a:ext cx="10222707" cy="835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Financial Consultants of Manning Wealth Management are Registered Representatives and Investment Adviser Representatives with/and offer securities and advisory services through Commonwealth Financial Network®, Member FINRA/SIPC, a Registered Investment Adviser. They are also Investment Adviser Representatives of Manning Wealth Management. Financial planning services offered through Manning Wealth Management are separate and unrelated to Commonwealth. Fixed insurance products and services offered through CES Insurance Agency.</a:t>
          </a:r>
        </a:p>
        <a:p>
          <a:endParaRPr lang="en-US" sz="1100"/>
        </a:p>
      </xdr:txBody>
    </xdr:sp>
    <xdr:clientData/>
  </xdr:twoCellAnchor>
  <xdr:twoCellAnchor editAs="oneCell">
    <xdr:from>
      <xdr:col>2</xdr:col>
      <xdr:colOff>209549</xdr:colOff>
      <xdr:row>0</xdr:row>
      <xdr:rowOff>57150</xdr:rowOff>
    </xdr:from>
    <xdr:to>
      <xdr:col>7</xdr:col>
      <xdr:colOff>603490</xdr:colOff>
      <xdr:row>3</xdr:row>
      <xdr:rowOff>142875</xdr:rowOff>
    </xdr:to>
    <xdr:pic>
      <xdr:nvPicPr>
        <xdr:cNvPr id="3" name="Picture 2">
          <a:extLst>
            <a:ext uri="{FF2B5EF4-FFF2-40B4-BE49-F238E27FC236}">
              <a16:creationId xmlns:a16="http://schemas.microsoft.com/office/drawing/2014/main" id="{46D52B5B-D512-4466-BFE2-06B8CB7A79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7449" y="57150"/>
          <a:ext cx="5499341" cy="571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7:F28" totalsRowCount="1" headerRowDxfId="131">
  <autoFilter ref="B17:F27"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HOUSING" totalsRowLabel="Subtotal" dataDxfId="130" totalsRowDxfId="129" dataCellStyle="Output"/>
    <tableColumn id="2" xr3:uid="{00000000-0010-0000-0000-000002000000}" name="Monthly Cost" totalsRowFunction="custom" dataDxfId="128" totalsRowDxfId="127" dataCellStyle="Currency">
      <totalsRowFormula>SUM(Housing[Monthly Cost])</totalsRowFormula>
    </tableColumn>
    <tableColumn id="3" xr3:uid="{00000000-0010-0000-0000-000003000000}" name="Annual Cost" totalsRowFunction="custom" dataDxfId="126" totalsRowDxfId="125" dataCellStyle="Output">
      <calculatedColumnFormula>Housing[[#This Row],[Monthly Cost]]*12</calculatedColumnFormula>
      <totalsRowFormula>SUM(Housing[Annual Cost])</totalsRowFormula>
    </tableColumn>
    <tableColumn id="4" xr3:uid="{00000000-0010-0000-0000-000004000000}" name="Notes" dataDxfId="124" totalsRowDxfId="123" dataCellStyle="Currency"/>
    <tableColumn id="5" xr3:uid="{45B8232B-B95E-4656-8116-C04043D14493}" name="Column1" dataDxfId="122" totalsRowDxfId="121"/>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52:J56" totalsRowCount="1" headerRowDxfId="32" dataDxfId="31" totalsRowDxfId="30" headerRowCellStyle="Output" dataCellStyle="Output" totalsRowCellStyle="Output">
  <autoFilter ref="G52:J55" xr:uid="{00000000-0009-0000-0100-00000B000000}">
    <filterColumn colId="0" hiddenButton="1"/>
    <filterColumn colId="1" hiddenButton="1"/>
    <filterColumn colId="2" hiddenButton="1"/>
    <filterColumn colId="3" hiddenButton="1"/>
  </autoFilter>
  <tableColumns count="4">
    <tableColumn id="1" xr3:uid="{00000000-0010-0000-0A00-000001000000}" name="ENTERTAINMENT" totalsRowLabel="Subtotal" dataDxfId="29" totalsRowDxfId="28" dataCellStyle="Output"/>
    <tableColumn id="2" xr3:uid="{00000000-0010-0000-0A00-000002000000}" name="Monthly Cost" totalsRowFunction="custom" dataDxfId="27" totalsRowDxfId="26" dataCellStyle="Output">
      <totalsRowFormula>SUM(Legal[Monthly Cost])</totalsRowFormula>
    </tableColumn>
    <tableColumn id="3" xr3:uid="{00000000-0010-0000-0A00-000003000000}" name="Annual Cost" totalsRowFunction="custom" dataDxfId="25" totalsRowDxfId="24" dataCellStyle="Output">
      <calculatedColumnFormula>Legal[[#This Row],[Monthly Cost]]*12</calculatedColumnFormula>
      <totalsRowFormula>SUM(Legal[Annual Cost])</totalsRowFormula>
    </tableColumn>
    <tableColumn id="4" xr3:uid="{00000000-0010-0000-0A00-000004000000}" name="Notes" dataDxfId="23" totalsRowDxfId="22" dataCellStyle="Currency"/>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Legal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B60:E68" totalsRowCount="1" headerRowDxfId="21" dataDxfId="20" totalsRowDxfId="19" headerRowCellStyle="Output" dataCellStyle="Output" totalsRowCellStyle="Output">
  <autoFilter ref="B60:E67" xr:uid="{00000000-0009-0000-0100-00000C000000}">
    <filterColumn colId="0" hiddenButton="1"/>
    <filterColumn colId="1" hiddenButton="1"/>
    <filterColumn colId="2" hiddenButton="1"/>
    <filterColumn colId="3" hiddenButton="1"/>
  </autoFilter>
  <tableColumns count="4">
    <tableColumn id="1" xr3:uid="{00000000-0010-0000-0B00-000001000000}" name="PERSONAL CARE" totalsRowLabel="Subtotal" dataDxfId="18" totalsRowDxfId="17" dataCellStyle="Output" totalsRowCellStyle="Output"/>
    <tableColumn id="2" xr3:uid="{00000000-0010-0000-0B00-000002000000}" name="Monthly Cost " totalsRowFunction="custom" dataDxfId="16" totalsRowDxfId="15" dataCellStyle="Output" totalsRowCellStyle="Output">
      <totalsRowFormula>SUM(PersonalCare[[Monthly Cost ]])</totalsRowFormula>
    </tableColumn>
    <tableColumn id="3" xr3:uid="{00000000-0010-0000-0B00-000003000000}" name="Annual Cost" totalsRowFunction="custom" dataDxfId="14" totalsRowDxfId="13" dataCellStyle="Output" totalsRowCellStyle="Output">
      <calculatedColumnFormula>PersonalCare[[#This Row],[Monthly Cost ]]*12</calculatedColumnFormula>
      <totalsRowFormula>SUM(PersonalCare[Annual Cost])</totalsRowFormula>
    </tableColumn>
    <tableColumn id="4" xr3:uid="{00000000-0010-0000-0B00-000004000000}" name="Notes" dataDxfId="12" totalsRowDxfId="11" dataCellStyle="Currency" totalsRowCellStyle="Currency">
      <calculatedColumnFormula>PersonalCare[[#This Row],[Monthly Cost ]]-PersonalCare[[#This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7F584F8-74EB-4AC8-BDEC-F1355B8AF2B2}" name="PersonalCare14" displayName="PersonalCare14" ref="G58:J66" totalsRowCount="1" headerRowDxfId="10" dataDxfId="9" totalsRowDxfId="8" headerRowCellStyle="Output" dataCellStyle="Output" totalsRowCellStyle="Output">
  <autoFilter ref="G58:J65" xr:uid="{C7F584F8-74EB-4AC8-BDEC-F1355B8AF2B2}"/>
  <tableColumns count="4">
    <tableColumn id="1" xr3:uid="{1E0D3AAD-47E2-45BD-A507-4A1AF430CB4D}" name="CHILD/DEPENDENT" totalsRowLabel="Subtotal" dataDxfId="7" totalsRowDxfId="6" dataCellStyle="Output" totalsRowCellStyle="Output"/>
    <tableColumn id="2" xr3:uid="{935E3FC4-A17B-46A8-BCD8-CDD00FED2EAE}" name="Monthly Cost" totalsRowFunction="custom" dataDxfId="5" totalsRowDxfId="4" dataCellStyle="Output" totalsRowCellStyle="Output">
      <totalsRowFormula>SUM(PersonalCare14[Monthly Cost])</totalsRowFormula>
    </tableColumn>
    <tableColumn id="3" xr3:uid="{611C2AC1-8232-46BC-981D-A5561FD6049C}" name="Annual Cost" totalsRowFunction="custom" dataDxfId="3" totalsRowDxfId="2" dataCellStyle="Output" totalsRowCellStyle="Output">
      <calculatedColumnFormula>PersonalCare14[[#This Row],[Monthly Cost]]*12</calculatedColumnFormula>
      <totalsRowFormula>SUM(PersonalCare14[Annual Cost])</totalsRowFormula>
    </tableColumn>
    <tableColumn id="4" xr3:uid="{8BBE0AF4-01C2-4AF7-9770-77F16CC5E9F0}" name="Notes" dataDxfId="1" totalsRowDxfId="0" dataCellStyle="Currency" totalsRowCellStyle="Currency">
      <calculatedColumnFormula>PersonalCare14[[#This Row],[Monthly Cost]]-PersonalCare14[[#This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G17:J28" totalsRowCount="1" headerRowDxfId="120" dataDxfId="119" totalsRowDxfId="118" headerRowCellStyle="Output" dataCellStyle="Output" totalsRowCellStyle="Output">
  <autoFilter ref="G17:J27" xr:uid="{00000000-0009-0000-0100-000003000000}">
    <filterColumn colId="0" hiddenButton="1"/>
    <filterColumn colId="1" hiddenButton="1"/>
    <filterColumn colId="2" hiddenButton="1"/>
    <filterColumn colId="3" hiddenButton="1"/>
  </autoFilter>
  <tableColumns count="4">
    <tableColumn id="1" xr3:uid="{00000000-0010-0000-0200-000001000000}" name="LOANS" totalsRowLabel="Subtotal" dataDxfId="117" totalsRowDxfId="116" dataCellStyle="Output"/>
    <tableColumn id="2" xr3:uid="{00000000-0010-0000-0200-000002000000}" name="Monthly Cost" totalsRowFunction="custom" dataDxfId="115" totalsRowDxfId="114" dataCellStyle="Currency">
      <totalsRowFormula>SUM(Loans[Monthly Cost])</totalsRowFormula>
    </tableColumn>
    <tableColumn id="3" xr3:uid="{00000000-0010-0000-0200-000003000000}" name="Annual Cost" totalsRowFunction="custom" dataDxfId="113" totalsRowDxfId="112" dataCellStyle="Output">
      <calculatedColumnFormula>Loans[[#This Row],[Monthly Cost]]*12</calculatedColumnFormula>
      <totalsRowFormula>SUM(Loans[Annual Cost])</totalsRowFormula>
    </tableColumn>
    <tableColumn id="4" xr3:uid="{00000000-0010-0000-0200-000004000000}" name="Notes" dataDxfId="111" totalsRowDxfId="110" dataCellStyle="Currency">
      <calculatedColumnFormula>Loans[[#This Row],[Monthly Cost]]-Loans[[#This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Loan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B30:E34" totalsRowCount="1" headerRowDxfId="109" dataDxfId="108" totalsRowDxfId="107" headerRowCellStyle="Output" dataCellStyle="Output" totalsRowCellStyle="Output">
  <autoFilter ref="B30:E33" xr:uid="{00000000-0009-0000-0100-000004000000}">
    <filterColumn colId="0" hiddenButton="1"/>
    <filterColumn colId="1" hiddenButton="1"/>
    <filterColumn colId="2" hiddenButton="1"/>
    <filterColumn colId="3" hiddenButton="1"/>
  </autoFilter>
  <tableColumns count="4">
    <tableColumn id="1" xr3:uid="{00000000-0010-0000-0300-000001000000}" name="TRANSPORTATION" totalsRowLabel="Subtotal" dataDxfId="106" totalsRowDxfId="105" dataCellStyle="Output" totalsRowCellStyle="Output"/>
    <tableColumn id="2" xr3:uid="{00000000-0010-0000-0300-000002000000}" name="Monthly Cost" totalsRowFunction="custom" dataDxfId="104" totalsRowDxfId="103" dataCellStyle="Output" totalsRowCellStyle="Output">
      <totalsRowFormula>SUM(Transportation[Monthly Cost])</totalsRowFormula>
    </tableColumn>
    <tableColumn id="3" xr3:uid="{00000000-0010-0000-0300-000003000000}" name="Annual Cost" totalsRowFunction="custom" dataDxfId="102" totalsRowDxfId="101" dataCellStyle="Output" totalsRowCellStyle="Output">
      <calculatedColumnFormula>Transportation[[#This Row],[Monthly Cost]]*12</calculatedColumnFormula>
      <totalsRowFormula>SUM(Transportation[Annual Cost])</totalsRowFormula>
    </tableColumn>
    <tableColumn id="4" xr3:uid="{00000000-0010-0000-0300-000004000000}" name="Notes" dataDxfId="100" totalsRowDxfId="99" dataCellStyle="Currency" totalsRowCellStyle="Currency">
      <calculatedColumnFormula>Transportation[[#This Row],[Monthly Cost]]-Transportation[[#This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36:E47" totalsRowCount="1" headerRowDxfId="98" dataDxfId="97" totalsRowDxfId="96" headerRowCellStyle="Output" dataCellStyle="Output" totalsRowCellStyle="Output">
  <autoFilter ref="B36:E46" xr:uid="{00000000-0009-0000-0100-000005000000}">
    <filterColumn colId="0" hiddenButton="1"/>
    <filterColumn colId="1" hiddenButton="1"/>
    <filterColumn colId="2" hiddenButton="1"/>
    <filterColumn colId="3" hiddenButton="1"/>
  </autoFilter>
  <tableColumns count="4">
    <tableColumn id="1" xr3:uid="{00000000-0010-0000-0400-000001000000}" name="INSURANCE" totalsRowLabel="Subtotal" dataDxfId="95" totalsRowDxfId="94" dataCellStyle="Output" totalsRowCellStyle="Output"/>
    <tableColumn id="2" xr3:uid="{00000000-0010-0000-0400-000002000000}" name="Monthly Cost" totalsRowFunction="custom" dataDxfId="93" totalsRowDxfId="92" dataCellStyle="Currency" totalsRowCellStyle="Output">
      <totalsRowFormula>SUM(Insurance[Monthly Cost])</totalsRowFormula>
    </tableColumn>
    <tableColumn id="3" xr3:uid="{00000000-0010-0000-0400-000003000000}" name="Annual Cost" totalsRowFunction="custom" dataDxfId="91" totalsRowDxfId="90" dataCellStyle="Output" totalsRowCellStyle="Output">
      <calculatedColumnFormula>Insurance[[#This Row],[Monthly Cost]]*12</calculatedColumnFormula>
      <totalsRowFormula>SUM(Insurance[Annual Cost])</totalsRowFormula>
    </tableColumn>
    <tableColumn id="4" xr3:uid="{00000000-0010-0000-0400-000004000000}" name="Notes" dataDxfId="89" totalsRowDxfId="88" dataCellStyle="Currency" totalsRowCellStyle="Currency">
      <calculatedColumnFormula>Insurance[[#This Row],[Monthly Cost]]-Insurance[[#This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G30:J34" totalsRowCount="1" headerRowDxfId="87" dataDxfId="86" totalsRowDxfId="85" headerRowCellStyle="Output" dataCellStyle="Output" totalsRowCellStyle="Output">
  <autoFilter ref="G30:J33" xr:uid="{00000000-0009-0000-0100-000006000000}">
    <filterColumn colId="0" hiddenButton="1"/>
    <filterColumn colId="1" hiddenButton="1"/>
    <filterColumn colId="2" hiddenButton="1"/>
    <filterColumn colId="3" hiddenButton="1"/>
  </autoFilter>
  <tableColumns count="4">
    <tableColumn id="1" xr3:uid="{00000000-0010-0000-0500-000001000000}" name="TAXES" totalsRowLabel="Subtotal" dataDxfId="84" totalsRowDxfId="83" dataCellStyle="Output" totalsRowCellStyle="Output"/>
    <tableColumn id="2" xr3:uid="{00000000-0010-0000-0500-000002000000}" name="Monthly Cost" totalsRowFunction="custom" dataDxfId="82" totalsRowDxfId="81" dataCellStyle="Output" totalsRowCellStyle="Output">
      <totalsRowFormula>SUM(H31,H33)</totalsRowFormula>
    </tableColumn>
    <tableColumn id="3" xr3:uid="{00000000-0010-0000-0500-000003000000}" name="Annual Cost" totalsRowFunction="custom" dataDxfId="80" totalsRowDxfId="79" dataCellStyle="Output" totalsRowCellStyle="Output">
      <calculatedColumnFormula>Taxes[[#This Row],[Monthly Cost]]*12</calculatedColumnFormula>
      <totalsRowFormula>SUM(I31,I33)</totalsRowFormula>
    </tableColumn>
    <tableColumn id="4" xr3:uid="{00000000-0010-0000-0500-000004000000}" name="Notes" dataDxfId="78" totalsRowDxfId="77" dataCellStyle="Currency" totalsRowCellStyle="Currency">
      <calculatedColumnFormula>Taxes[[#This Row],[Monthly Cost]]-Taxes[[#This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Taxes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G36:J44" totalsRowCount="1" headerRowDxfId="76" dataDxfId="75" totalsRowDxfId="74" headerRowCellStyle="Output" dataCellStyle="Output" totalsRowCellStyle="Output">
  <autoFilter ref="G36:J43" xr:uid="{00000000-0009-0000-0100-000007000000}">
    <filterColumn colId="0" hiddenButton="1"/>
    <filterColumn colId="1" hiddenButton="1"/>
    <filterColumn colId="2" hiddenButton="1"/>
    <filterColumn colId="3" hiddenButton="1"/>
  </autoFilter>
  <tableColumns count="4">
    <tableColumn id="1" xr3:uid="{00000000-0010-0000-0600-000001000000}" name="SAVINGS OR INVESTMENTS" totalsRowLabel="Subtotal" dataDxfId="73" totalsRowDxfId="72" dataCellStyle="Output" totalsRowCellStyle="Output"/>
    <tableColumn id="2" xr3:uid="{00000000-0010-0000-0600-000002000000}" name="Monthly" totalsRowFunction="custom" dataDxfId="71" totalsRowDxfId="70" dataCellStyle="Currency" totalsRowCellStyle="Currency">
      <totalsRowFormula>SUM(Savings[Monthly])</totalsRowFormula>
    </tableColumn>
    <tableColumn id="3" xr3:uid="{00000000-0010-0000-0600-000003000000}" name="Annually" totalsRowFunction="custom" dataDxfId="69" totalsRowDxfId="68" dataCellStyle="Output" totalsRowCellStyle="Output">
      <calculatedColumnFormula>Savings[[#This Row],[Monthly]]*12</calculatedColumnFormula>
      <totalsRowFormula>SUM(Savings[Annually])</totalsRowFormula>
    </tableColumn>
    <tableColumn id="4" xr3:uid="{00000000-0010-0000-0600-000004000000}" name="Total as of ____" dataDxfId="67" totalsRowDxfId="66" dataCellStyle="Currency" totalsRowCellStyle="Currency">
      <calculatedColumnFormula>Savings[[#This Row],[Monthly]]-Savings[[#This Row],[Annually]]</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9:E53" totalsRowCount="1" headerRowDxfId="65" dataDxfId="64" totalsRowDxfId="63" headerRowCellStyle="Output" dataCellStyle="Output" totalsRowCellStyle="Output">
  <autoFilter ref="B49:E52" xr:uid="{00000000-0009-0000-0100-000008000000}">
    <filterColumn colId="0" hiddenButton="1"/>
    <filterColumn colId="1" hiddenButton="1"/>
    <filterColumn colId="2" hiddenButton="1"/>
    <filterColumn colId="3" hiddenButton="1"/>
  </autoFilter>
  <tableColumns count="4">
    <tableColumn id="1" xr3:uid="{00000000-0010-0000-0700-000001000000}" name="FOOD/HOUSEHOLD" totalsRowLabel="Subtotal" dataDxfId="62" totalsRowDxfId="61" dataCellStyle="Output" totalsRowCellStyle="Output"/>
    <tableColumn id="2" xr3:uid="{00000000-0010-0000-0700-000002000000}" name="Monthly Cost" totalsRowFunction="custom" dataDxfId="60" totalsRowDxfId="59" dataCellStyle="Output" totalsRowCellStyle="Output">
      <totalsRowFormula>SUM(Food[Monthly Cost])</totalsRowFormula>
    </tableColumn>
    <tableColumn id="3" xr3:uid="{00000000-0010-0000-0700-000003000000}" name="Annual Cost" totalsRowFunction="custom" dataDxfId="58" totalsRowDxfId="57" dataCellStyle="Output" totalsRowCellStyle="Output">
      <calculatedColumnFormula>Food[[#This Row],[Monthly Cost]]*12</calculatedColumnFormula>
      <totalsRowFormula>SUM(Food[Annual Cost])</totalsRowFormula>
    </tableColumn>
    <tableColumn id="4" xr3:uid="{00000000-0010-0000-0700-000004000000}" name="Notes" dataDxfId="56" totalsRowDxfId="55" dataCellStyle="Currency" totalsRowCellStyle="Currency">
      <calculatedColumnFormula>Food[[#This Row],[Monthly Cost]]-Food[[#This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Food Cos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G46:J50" totalsRowCount="1" headerRowDxfId="54" dataDxfId="53" totalsRowDxfId="52" headerRowCellStyle="Output" dataCellStyle="Output" totalsRowCellStyle="Output">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GIFTS AND DONATIONS" totalsRowLabel="Subtotal" dataDxfId="51" totalsRowDxfId="50" dataCellStyle="Output" totalsRowCellStyle="Output"/>
    <tableColumn id="2" xr3:uid="{00000000-0010-0000-0800-000002000000}" name="Monthly Cost" totalsRowFunction="custom" dataDxfId="49" totalsRowDxfId="48" dataCellStyle="Output" totalsRowCellStyle="Output">
      <totalsRowFormula>SUM(Gifts[Monthly Cost])</totalsRowFormula>
    </tableColumn>
    <tableColumn id="3" xr3:uid="{00000000-0010-0000-0800-000003000000}" name="Annual Cost" totalsRowFunction="custom" dataDxfId="47" totalsRowDxfId="46" dataCellStyle="Output" totalsRowCellStyle="Output">
      <calculatedColumnFormula>Gifts[[#This Row],[Monthly Cost]]*12</calculatedColumnFormula>
      <totalsRowFormula>SUM(Gifts[Annual Cost])</totalsRowFormula>
    </tableColumn>
    <tableColumn id="4" xr3:uid="{00000000-0010-0000-0800-000004000000}" name="Notes" dataDxfId="45" totalsRowDxfId="44" dataCellStyle="Currency" totalsRowCellStyle="Currency">
      <calculatedColumnFormula>Gifts[[#This Row],[Monthly Cost]]-Gifts[[#This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Costs for Gifts and Donation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B55:E58" totalsRowCount="1" headerRowDxfId="43" dataDxfId="42" totalsRowDxfId="41" headerRowCellStyle="Output" dataCellStyle="Output" totalsRowCellStyle="Output">
  <autoFilter ref="B55:E57" xr:uid="{00000000-0009-0000-0100-00000A000000}">
    <filterColumn colId="0" hiddenButton="1"/>
    <filterColumn colId="1" hiddenButton="1"/>
    <filterColumn colId="2" hiddenButton="1"/>
    <filterColumn colId="3" hiddenButton="1"/>
  </autoFilter>
  <tableColumns count="4">
    <tableColumn id="1" xr3:uid="{00000000-0010-0000-0900-000001000000}" name="PETS" totalsRowLabel="Subtotal" dataDxfId="40" totalsRowDxfId="39" dataCellStyle="Output" totalsRowCellStyle="Output"/>
    <tableColumn id="2" xr3:uid="{00000000-0010-0000-0900-000002000000}" name="Monthly Cost" totalsRowFunction="custom" dataDxfId="38" totalsRowDxfId="37" dataCellStyle="Output" totalsRowCellStyle="Output">
      <totalsRowFormula>SUM(Pets[Monthly Cost])</totalsRowFormula>
    </tableColumn>
    <tableColumn id="3" xr3:uid="{00000000-0010-0000-0900-000003000000}" name="Annual Cost" totalsRowFunction="custom" dataDxfId="36" totalsRowDxfId="35" dataCellStyle="Output" totalsRowCellStyle="Output">
      <calculatedColumnFormula>Pets[[#This Row],[Monthly Cost]]*12</calculatedColumnFormula>
      <totalsRowFormula>SUM(Pets[Annual Cost])</totalsRowFormula>
    </tableColumn>
    <tableColumn id="4" xr3:uid="{00000000-0010-0000-0900-000004000000}" name="Notes" dataDxfId="34" totalsRowDxfId="33" dataCellStyle="Currency" totalsRowCellStyle="Currency">
      <calculatedColumnFormula>Pets[[#This Row],[Monthly Cost]]-Pets[[#This Row],[Annual Cost]]</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er Projected and Actual Pets Costs in this table. Difference is auto calculated"/>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O69"/>
  <sheetViews>
    <sheetView showGridLines="0" tabSelected="1" defaultGridColor="0" topLeftCell="A10" colorId="63" zoomScaleNormal="100" zoomScaleSheetLayoutView="104" workbookViewId="0">
      <selection activeCell="M62" sqref="M62"/>
    </sheetView>
  </sheetViews>
  <sheetFormatPr defaultRowHeight="12.75" x14ac:dyDescent="0.2"/>
  <cols>
    <col min="1" max="1" width="2.7109375" style="4" customWidth="1"/>
    <col min="2" max="2" width="33.28515625" customWidth="1"/>
    <col min="3" max="3" width="16" customWidth="1"/>
    <col min="4" max="4" width="13" customWidth="1"/>
    <col min="5" max="5" width="12.5703125" customWidth="1"/>
    <col min="6" max="6" width="3.7109375" customWidth="1"/>
    <col min="7" max="7" width="31.28515625" customWidth="1"/>
    <col min="8" max="8" width="16" customWidth="1"/>
    <col min="9" max="9" width="13" customWidth="1"/>
    <col min="10" max="10" width="14.140625" customWidth="1"/>
    <col min="11" max="11" width="2.7109375" customWidth="1"/>
  </cols>
  <sheetData>
    <row r="1" spans="1:12" x14ac:dyDescent="0.2">
      <c r="F1" s="25"/>
      <c r="G1" s="25"/>
      <c r="H1" s="25"/>
      <c r="I1" s="25"/>
      <c r="J1" s="25"/>
    </row>
    <row r="2" spans="1:12" x14ac:dyDescent="0.2">
      <c r="F2" s="25"/>
      <c r="G2" s="25"/>
      <c r="H2" s="25"/>
      <c r="I2" s="25"/>
      <c r="J2" s="25"/>
    </row>
    <row r="3" spans="1:12" x14ac:dyDescent="0.2">
      <c r="F3" s="25"/>
      <c r="G3" s="25"/>
      <c r="H3" s="25"/>
      <c r="I3" s="25"/>
      <c r="J3" s="25"/>
    </row>
    <row r="4" spans="1:12" s="1" customFormat="1" ht="15" x14ac:dyDescent="0.25">
      <c r="A4" s="3" t="s">
        <v>16</v>
      </c>
    </row>
    <row r="5" spans="1:12" s="1" customFormat="1" ht="24" x14ac:dyDescent="0.35">
      <c r="A5"/>
      <c r="D5" s="12" t="s">
        <v>22</v>
      </c>
      <c r="E5"/>
      <c r="F5"/>
      <c r="G5"/>
      <c r="H5"/>
      <c r="I5"/>
      <c r="J5"/>
      <c r="K5"/>
      <c r="L5"/>
    </row>
    <row r="6" spans="1:12" ht="15" x14ac:dyDescent="0.25">
      <c r="A6"/>
      <c r="B6" s="21" t="s">
        <v>20</v>
      </c>
      <c r="G6" s="21" t="s">
        <v>55</v>
      </c>
    </row>
    <row r="7" spans="1:12" ht="13.5" customHeight="1" x14ac:dyDescent="0.25">
      <c r="B7" s="69" t="s">
        <v>23</v>
      </c>
      <c r="C7" s="67" t="s">
        <v>61</v>
      </c>
      <c r="D7" s="68"/>
      <c r="E7" s="31"/>
      <c r="F7" s="4"/>
      <c r="G7" s="64" t="s">
        <v>75</v>
      </c>
      <c r="H7" s="60" t="s">
        <v>57</v>
      </c>
      <c r="I7" s="61"/>
      <c r="J7" s="34"/>
    </row>
    <row r="8" spans="1:12" ht="13.5" customHeight="1" x14ac:dyDescent="0.25">
      <c r="B8" s="70"/>
      <c r="C8" s="9" t="s">
        <v>62</v>
      </c>
      <c r="D8" s="30"/>
      <c r="E8" s="31"/>
      <c r="F8" s="4"/>
      <c r="G8" s="65"/>
      <c r="H8" s="8" t="s">
        <v>58</v>
      </c>
      <c r="I8" s="33"/>
      <c r="J8" s="34"/>
    </row>
    <row r="9" spans="1:12" ht="13.5" customHeight="1" x14ac:dyDescent="0.25">
      <c r="B9" s="70"/>
      <c r="C9" s="9" t="s">
        <v>57</v>
      </c>
      <c r="D9" s="30"/>
      <c r="E9" s="31"/>
      <c r="F9" s="4"/>
      <c r="G9" s="65"/>
      <c r="H9" s="8" t="s">
        <v>59</v>
      </c>
      <c r="I9" s="33"/>
      <c r="J9" s="34"/>
    </row>
    <row r="10" spans="1:12" ht="13.5" customHeight="1" x14ac:dyDescent="0.25">
      <c r="B10" s="70"/>
      <c r="C10" s="9" t="s">
        <v>58</v>
      </c>
      <c r="D10" s="30"/>
      <c r="E10" s="31"/>
      <c r="F10" s="4"/>
      <c r="G10" s="65"/>
      <c r="H10" s="8" t="s">
        <v>46</v>
      </c>
      <c r="I10" s="33"/>
      <c r="J10" s="34"/>
    </row>
    <row r="11" spans="1:12" ht="13.5" customHeight="1" x14ac:dyDescent="0.25">
      <c r="B11" s="70"/>
      <c r="C11" s="9" t="s">
        <v>59</v>
      </c>
      <c r="D11" s="30"/>
      <c r="E11" s="31"/>
      <c r="F11" s="4"/>
      <c r="G11" s="65"/>
      <c r="H11" s="8" t="s">
        <v>60</v>
      </c>
      <c r="I11" s="33"/>
      <c r="J11" s="34"/>
    </row>
    <row r="12" spans="1:12" ht="13.5" customHeight="1" x14ac:dyDescent="0.25">
      <c r="B12" s="70"/>
      <c r="C12" s="5" t="s">
        <v>46</v>
      </c>
      <c r="D12" s="30"/>
      <c r="E12" s="32"/>
      <c r="F12" s="4"/>
      <c r="G12" s="65"/>
      <c r="H12" s="7" t="s">
        <v>73</v>
      </c>
      <c r="I12" s="33"/>
      <c r="J12" s="34"/>
    </row>
    <row r="13" spans="1:12" ht="13.5" customHeight="1" x14ac:dyDescent="0.25">
      <c r="B13" s="70"/>
      <c r="C13" s="67" t="s">
        <v>2</v>
      </c>
      <c r="D13" s="68"/>
      <c r="E13" s="31"/>
      <c r="F13" s="4"/>
      <c r="G13" s="65"/>
      <c r="H13" s="60" t="s">
        <v>2</v>
      </c>
      <c r="I13" s="61"/>
      <c r="J13" s="34"/>
    </row>
    <row r="14" spans="1:12" ht="13.5" customHeight="1" x14ac:dyDescent="0.2">
      <c r="B14" s="70"/>
      <c r="C14" s="44" t="s">
        <v>76</v>
      </c>
      <c r="D14" s="45"/>
      <c r="E14" s="48">
        <f>SUM(E7:E13)</f>
        <v>0</v>
      </c>
      <c r="F14" s="4"/>
      <c r="G14" s="65"/>
      <c r="H14" s="46" t="s">
        <v>76</v>
      </c>
      <c r="I14" s="47"/>
      <c r="J14" s="49">
        <f>SUM(J7:J13)</f>
        <v>0</v>
      </c>
    </row>
    <row r="15" spans="1:12" ht="13.5" customHeight="1" x14ac:dyDescent="0.2">
      <c r="B15" s="71"/>
      <c r="C15" s="72" t="s">
        <v>56</v>
      </c>
      <c r="D15" s="73"/>
      <c r="E15" s="49">
        <f>E14*12</f>
        <v>0</v>
      </c>
      <c r="F15" s="4"/>
      <c r="G15" s="66"/>
      <c r="H15" s="62" t="s">
        <v>56</v>
      </c>
      <c r="I15" s="63"/>
      <c r="J15" s="49">
        <f>J14*12</f>
        <v>0</v>
      </c>
    </row>
    <row r="16" spans="1:12" ht="13.5" x14ac:dyDescent="0.25">
      <c r="B16" s="2" t="s">
        <v>17</v>
      </c>
      <c r="C16" s="2"/>
      <c r="D16" s="2"/>
      <c r="E16" s="2"/>
      <c r="F16" s="4"/>
      <c r="G16" s="6"/>
      <c r="H16" s="6"/>
      <c r="I16" s="6"/>
      <c r="J16" s="6"/>
    </row>
    <row r="17" spans="2:15" ht="15" x14ac:dyDescent="0.25">
      <c r="B17" s="15" t="s">
        <v>0</v>
      </c>
      <c r="C17" s="15" t="s">
        <v>63</v>
      </c>
      <c r="D17" s="15" t="s">
        <v>64</v>
      </c>
      <c r="E17" s="15" t="s">
        <v>26</v>
      </c>
      <c r="F17" s="11" t="s">
        <v>96</v>
      </c>
      <c r="G17" s="15" t="s">
        <v>3</v>
      </c>
      <c r="H17" s="15" t="s">
        <v>63</v>
      </c>
      <c r="I17" s="15" t="s">
        <v>64</v>
      </c>
      <c r="J17" s="15" t="s">
        <v>26</v>
      </c>
    </row>
    <row r="18" spans="2:15" ht="15" x14ac:dyDescent="0.25">
      <c r="B18" s="13" t="s">
        <v>77</v>
      </c>
      <c r="C18" s="23"/>
      <c r="D18" s="14">
        <f>Housing[[#This Row],[Monthly Cost]]*12</f>
        <v>0</v>
      </c>
      <c r="E18" s="22"/>
      <c r="F18" s="11"/>
      <c r="G18" s="13" t="s">
        <v>74</v>
      </c>
      <c r="H18" s="23"/>
      <c r="I18" s="14">
        <f>Loans[[#This Row],[Monthly Cost]]*12</f>
        <v>0</v>
      </c>
      <c r="J18" s="22"/>
    </row>
    <row r="19" spans="2:15" ht="15" x14ac:dyDescent="0.25">
      <c r="B19" s="36" t="s">
        <v>18</v>
      </c>
      <c r="C19" s="23"/>
      <c r="D19" s="14">
        <f>Housing[[#This Row],[Monthly Cost]]*12</f>
        <v>0</v>
      </c>
      <c r="E19" s="22"/>
      <c r="F19" s="25"/>
      <c r="G19" s="13" t="s">
        <v>30</v>
      </c>
      <c r="H19" s="23"/>
      <c r="I19" s="14">
        <f>Loans[[#This Row],[Monthly Cost]]*12</f>
        <v>0</v>
      </c>
      <c r="J19" s="22"/>
    </row>
    <row r="20" spans="2:15" ht="15" x14ac:dyDescent="0.25">
      <c r="B20" s="36" t="s">
        <v>1</v>
      </c>
      <c r="C20" s="23"/>
      <c r="D20" s="14">
        <f>Housing[[#This Row],[Monthly Cost]]*12</f>
        <v>0</v>
      </c>
      <c r="E20" s="22"/>
      <c r="F20" s="25"/>
      <c r="G20" s="13" t="s">
        <v>31</v>
      </c>
      <c r="H20" s="23"/>
      <c r="I20" s="14">
        <f>Loans[[#This Row],[Monthly Cost]]*12</f>
        <v>0</v>
      </c>
      <c r="J20" s="22"/>
    </row>
    <row r="21" spans="2:15" ht="15" x14ac:dyDescent="0.25">
      <c r="B21" s="36" t="s">
        <v>78</v>
      </c>
      <c r="C21" s="23"/>
      <c r="D21" s="14">
        <f>Housing[[#This Row],[Monthly Cost]]*12</f>
        <v>0</v>
      </c>
      <c r="E21" s="22"/>
      <c r="F21" s="25"/>
      <c r="G21" s="13" t="s">
        <v>32</v>
      </c>
      <c r="H21" s="23"/>
      <c r="I21" s="14">
        <f>Loans[[#This Row],[Monthly Cost]]*12</f>
        <v>0</v>
      </c>
      <c r="J21" s="22"/>
    </row>
    <row r="22" spans="2:15" ht="15" x14ac:dyDescent="0.25">
      <c r="B22" s="36" t="s">
        <v>25</v>
      </c>
      <c r="C22" s="23"/>
      <c r="D22" s="14">
        <f>Housing[[#This Row],[Monthly Cost]]*12</f>
        <v>0</v>
      </c>
      <c r="E22" s="22"/>
      <c r="F22" s="25"/>
      <c r="G22" s="13" t="s">
        <v>33</v>
      </c>
      <c r="H22" s="23"/>
      <c r="I22" s="14">
        <f>Loans[[#This Row],[Monthly Cost]]*12</f>
        <v>0</v>
      </c>
      <c r="J22" s="22"/>
    </row>
    <row r="23" spans="2:15" ht="15" x14ac:dyDescent="0.25">
      <c r="B23" s="36" t="s">
        <v>79</v>
      </c>
      <c r="C23" s="23"/>
      <c r="D23" s="14">
        <f>Housing[[#This Row],[Monthly Cost]]*12</f>
        <v>0</v>
      </c>
      <c r="E23" s="22"/>
      <c r="F23" s="25"/>
      <c r="G23" s="13" t="s">
        <v>34</v>
      </c>
      <c r="H23" s="23"/>
      <c r="I23" s="14">
        <f>Loans[[#This Row],[Monthly Cost]]*12</f>
        <v>0</v>
      </c>
      <c r="J23" s="22"/>
      <c r="O23" s="10"/>
    </row>
    <row r="24" spans="2:15" ht="15" x14ac:dyDescent="0.25">
      <c r="B24" s="36" t="s">
        <v>24</v>
      </c>
      <c r="C24" s="23"/>
      <c r="D24" s="14">
        <f>Housing[[#This Row],[Monthly Cost]]*12</f>
        <v>0</v>
      </c>
      <c r="E24" s="22"/>
      <c r="F24" s="25"/>
      <c r="G24" s="13" t="s">
        <v>35</v>
      </c>
      <c r="H24" s="23"/>
      <c r="I24" s="14">
        <f>Loans[[#This Row],[Monthly Cost]]*12</f>
        <v>0</v>
      </c>
      <c r="J24" s="22"/>
    </row>
    <row r="25" spans="2:15" ht="15" x14ac:dyDescent="0.25">
      <c r="B25" s="36" t="s">
        <v>80</v>
      </c>
      <c r="C25" s="23"/>
      <c r="D25" s="14">
        <f>Housing[[#This Row],[Monthly Cost]]*12</f>
        <v>0</v>
      </c>
      <c r="E25" s="22"/>
      <c r="F25" s="25"/>
      <c r="G25" s="13" t="s">
        <v>36</v>
      </c>
      <c r="H25" s="23"/>
      <c r="I25" s="14">
        <f>Loans[[#This Row],[Monthly Cost]]*12</f>
        <v>0</v>
      </c>
      <c r="J25" s="22"/>
    </row>
    <row r="26" spans="2:15" ht="15" x14ac:dyDescent="0.25">
      <c r="B26" s="36" t="s">
        <v>97</v>
      </c>
      <c r="C26" s="53"/>
      <c r="D26" s="42">
        <f>Housing[[#This Row],[Monthly Cost]]*12</f>
        <v>0</v>
      </c>
      <c r="E26" s="22"/>
      <c r="F26" s="43"/>
      <c r="G26" s="13" t="s">
        <v>37</v>
      </c>
      <c r="H26" s="23"/>
      <c r="I26" s="14">
        <f>Loans[[#This Row],[Monthly Cost]]*12</f>
        <v>0</v>
      </c>
      <c r="J26" s="22"/>
    </row>
    <row r="27" spans="2:15" ht="15" x14ac:dyDescent="0.25">
      <c r="B27" s="36" t="s">
        <v>2</v>
      </c>
      <c r="C27" s="53"/>
      <c r="D27" s="42">
        <f>Housing[[#This Row],[Monthly Cost]]*12</f>
        <v>0</v>
      </c>
      <c r="E27" s="22"/>
      <c r="F27" s="43"/>
      <c r="G27" s="13" t="s">
        <v>2</v>
      </c>
      <c r="H27" s="23"/>
      <c r="I27" s="14">
        <f>Loans[[#This Row],[Monthly Cost]]*12</f>
        <v>0</v>
      </c>
      <c r="J27" s="22"/>
    </row>
    <row r="28" spans="2:15" ht="15" x14ac:dyDescent="0.25">
      <c r="B28" s="27" t="s">
        <v>15</v>
      </c>
      <c r="C28" s="28">
        <f>SUM(Housing[Monthly Cost])</f>
        <v>0</v>
      </c>
      <c r="D28" s="28">
        <f>SUM(Housing[Annual Cost])</f>
        <v>0</v>
      </c>
      <c r="E28" s="29"/>
      <c r="F28" s="26"/>
      <c r="G28" s="27" t="s">
        <v>15</v>
      </c>
      <c r="H28" s="28">
        <f>SUM(Loans[Monthly Cost])</f>
        <v>0</v>
      </c>
      <c r="I28" s="28">
        <f>SUM(Loans[Annual Cost])</f>
        <v>0</v>
      </c>
      <c r="J28" s="29"/>
    </row>
    <row r="29" spans="2:15" x14ac:dyDescent="0.2">
      <c r="B29" s="58"/>
      <c r="C29" s="58"/>
      <c r="D29" s="58"/>
      <c r="E29" s="58"/>
      <c r="G29" s="58"/>
      <c r="H29" s="58"/>
      <c r="I29" s="58"/>
      <c r="J29" s="58"/>
    </row>
    <row r="30" spans="2:15" ht="15" x14ac:dyDescent="0.25">
      <c r="B30" s="15" t="s">
        <v>4</v>
      </c>
      <c r="C30" s="15" t="s">
        <v>63</v>
      </c>
      <c r="D30" s="15" t="s">
        <v>64</v>
      </c>
      <c r="E30" s="15" t="s">
        <v>26</v>
      </c>
      <c r="G30" s="15" t="s">
        <v>5</v>
      </c>
      <c r="H30" s="15" t="s">
        <v>63</v>
      </c>
      <c r="I30" s="15" t="s">
        <v>64</v>
      </c>
      <c r="J30" s="15" t="s">
        <v>26</v>
      </c>
    </row>
    <row r="31" spans="2:15" ht="15" x14ac:dyDescent="0.25">
      <c r="B31" s="13" t="s">
        <v>85</v>
      </c>
      <c r="C31" s="14"/>
      <c r="D31" s="14">
        <f>Transportation[[#This Row],[Monthly Cost]]*12</f>
        <v>0</v>
      </c>
      <c r="E31" s="22"/>
      <c r="G31" s="13" t="s">
        <v>82</v>
      </c>
      <c r="H31" s="23"/>
      <c r="I31" s="14">
        <f>Taxes[[#This Row],[Monthly Cost]]*12</f>
        <v>0</v>
      </c>
      <c r="J31" s="23"/>
    </row>
    <row r="32" spans="2:15" ht="15" x14ac:dyDescent="0.25">
      <c r="B32" s="13" t="s">
        <v>81</v>
      </c>
      <c r="C32" s="14"/>
      <c r="D32" s="14">
        <f>Transportation[[#This Row],[Monthly Cost]]*12</f>
        <v>0</v>
      </c>
      <c r="E32" s="22"/>
      <c r="G32" s="13" t="s">
        <v>83</v>
      </c>
      <c r="H32" s="35"/>
      <c r="I32" s="50"/>
      <c r="J32" s="23"/>
    </row>
    <row r="33" spans="2:10" ht="15" x14ac:dyDescent="0.25">
      <c r="B33" s="13" t="s">
        <v>1</v>
      </c>
      <c r="C33" s="14"/>
      <c r="D33" s="14">
        <f>Transportation[[#This Row],[Monthly Cost]]*12</f>
        <v>0</v>
      </c>
      <c r="E33" s="22"/>
      <c r="G33" s="13" t="s">
        <v>2</v>
      </c>
      <c r="H33" s="23"/>
      <c r="I33" s="14">
        <f>Taxes[[#This Row],[Monthly Cost]]*12</f>
        <v>0</v>
      </c>
      <c r="J33" s="23"/>
    </row>
    <row r="34" spans="2:10" ht="15" x14ac:dyDescent="0.25">
      <c r="B34" s="15" t="s">
        <v>15</v>
      </c>
      <c r="C34" s="16">
        <f>SUM(Transportation[Monthly Cost])</f>
        <v>0</v>
      </c>
      <c r="D34" s="16">
        <f>SUM(Transportation[Annual Cost])</f>
        <v>0</v>
      </c>
      <c r="E34" s="17"/>
      <c r="G34" s="15" t="s">
        <v>15</v>
      </c>
      <c r="H34" s="16">
        <f>SUM(H31,H33)</f>
        <v>0</v>
      </c>
      <c r="I34" s="16">
        <f>SUM(I31,I33)</f>
        <v>0</v>
      </c>
      <c r="J34" s="52"/>
    </row>
    <row r="35" spans="2:10" x14ac:dyDescent="0.2">
      <c r="B35" s="58"/>
      <c r="C35" s="58"/>
      <c r="D35" s="58"/>
      <c r="E35" s="58"/>
      <c r="G35" s="58"/>
      <c r="H35" s="58"/>
      <c r="I35" s="58"/>
      <c r="J35" s="58"/>
    </row>
    <row r="36" spans="2:10" ht="15" x14ac:dyDescent="0.25">
      <c r="B36" s="15" t="s">
        <v>71</v>
      </c>
      <c r="C36" s="15" t="s">
        <v>63</v>
      </c>
      <c r="D36" s="15" t="s">
        <v>64</v>
      </c>
      <c r="E36" s="15" t="s">
        <v>26</v>
      </c>
      <c r="G36" s="15" t="s">
        <v>7</v>
      </c>
      <c r="H36" s="15" t="s">
        <v>66</v>
      </c>
      <c r="I36" s="15" t="s">
        <v>67</v>
      </c>
      <c r="J36" s="15" t="s">
        <v>38</v>
      </c>
    </row>
    <row r="37" spans="2:10" ht="15" x14ac:dyDescent="0.25">
      <c r="B37" s="13" t="s">
        <v>45</v>
      </c>
      <c r="C37" s="23"/>
      <c r="D37" s="14">
        <f>Insurance[[#This Row],[Monthly Cost]]*12</f>
        <v>0</v>
      </c>
      <c r="E37" s="22"/>
      <c r="G37" s="13" t="s">
        <v>92</v>
      </c>
      <c r="H37" s="23"/>
      <c r="I37" s="14">
        <f>Savings[[#This Row],[Monthly]]*12</f>
        <v>0</v>
      </c>
      <c r="J37" s="22"/>
    </row>
    <row r="38" spans="2:10" ht="15" x14ac:dyDescent="0.25">
      <c r="B38" s="13" t="s">
        <v>46</v>
      </c>
      <c r="C38" s="23"/>
      <c r="D38" s="14">
        <f>Insurance[[#This Row],[Monthly Cost]]*12</f>
        <v>0</v>
      </c>
      <c r="E38" s="22"/>
      <c r="G38" s="13" t="s">
        <v>93</v>
      </c>
      <c r="H38" s="23"/>
      <c r="I38" s="14">
        <f>Savings[[#This Row],[Monthly]]*12</f>
        <v>0</v>
      </c>
      <c r="J38" s="22"/>
    </row>
    <row r="39" spans="2:10" ht="15" x14ac:dyDescent="0.25">
      <c r="B39" s="13" t="s">
        <v>39</v>
      </c>
      <c r="C39" s="23"/>
      <c r="D39" s="14">
        <f>Insurance[[#This Row],[Monthly Cost]]*12</f>
        <v>0</v>
      </c>
      <c r="E39" s="22"/>
      <c r="G39" s="13" t="s">
        <v>94</v>
      </c>
      <c r="H39" s="23"/>
      <c r="I39" s="14">
        <f>Savings[[#This Row],[Monthly]]*12</f>
        <v>0</v>
      </c>
      <c r="J39" s="22"/>
    </row>
    <row r="40" spans="2:10" ht="15" x14ac:dyDescent="0.25">
      <c r="B40" s="13" t="s">
        <v>70</v>
      </c>
      <c r="C40" s="23"/>
      <c r="D40" s="14">
        <f>Insurance[[#This Row],[Monthly Cost]]*12</f>
        <v>0</v>
      </c>
      <c r="E40" s="22"/>
      <c r="G40" s="13" t="s">
        <v>44</v>
      </c>
      <c r="H40" s="23"/>
      <c r="I40" s="14">
        <f>Savings[[#This Row],[Monthly]]*12</f>
        <v>0</v>
      </c>
      <c r="J40" s="22"/>
    </row>
    <row r="41" spans="2:10" ht="15" x14ac:dyDescent="0.25">
      <c r="B41" s="13" t="s">
        <v>6</v>
      </c>
      <c r="C41" s="23"/>
      <c r="D41" s="14">
        <f>Insurance[[#This Row],[Monthly Cost]]*12</f>
        <v>0</v>
      </c>
      <c r="E41" s="22"/>
      <c r="G41" s="13" t="s">
        <v>91</v>
      </c>
      <c r="H41" s="23"/>
      <c r="I41" s="14">
        <f>Savings[[#This Row],[Monthly]]*12</f>
        <v>0</v>
      </c>
      <c r="J41" s="22"/>
    </row>
    <row r="42" spans="2:10" ht="15" x14ac:dyDescent="0.25">
      <c r="B42" s="13" t="s">
        <v>40</v>
      </c>
      <c r="C42" s="23"/>
      <c r="D42" s="14">
        <f>Insurance[[#This Row],[Monthly Cost]]*12</f>
        <v>0</v>
      </c>
      <c r="E42" s="22"/>
      <c r="G42" s="13" t="s">
        <v>95</v>
      </c>
      <c r="H42" s="23"/>
      <c r="I42" s="14">
        <f>Savings[[#This Row],[Monthly]]*12</f>
        <v>0</v>
      </c>
      <c r="J42" s="22"/>
    </row>
    <row r="43" spans="2:10" ht="15" x14ac:dyDescent="0.25">
      <c r="B43" s="13" t="s">
        <v>41</v>
      </c>
      <c r="C43" s="23"/>
      <c r="D43" s="14">
        <f>Insurance[[#This Row],[Monthly Cost]]*12</f>
        <v>0</v>
      </c>
      <c r="E43" s="22"/>
      <c r="G43" s="13" t="s">
        <v>21</v>
      </c>
      <c r="H43" s="23"/>
      <c r="I43" s="14">
        <f>Savings[[#This Row],[Monthly]]*12</f>
        <v>0</v>
      </c>
      <c r="J43" s="22"/>
    </row>
    <row r="44" spans="2:10" ht="15" x14ac:dyDescent="0.25">
      <c r="B44" s="13" t="s">
        <v>34</v>
      </c>
      <c r="C44" s="23"/>
      <c r="D44" s="14">
        <f>Insurance[[#This Row],[Monthly Cost]]*12</f>
        <v>0</v>
      </c>
      <c r="E44" s="22"/>
      <c r="G44" s="15" t="s">
        <v>15</v>
      </c>
      <c r="H44" s="37">
        <f>SUM(Savings[Monthly])</f>
        <v>0</v>
      </c>
      <c r="I44" s="16">
        <f>SUM(Savings[Annually])</f>
        <v>0</v>
      </c>
      <c r="J44" s="17"/>
    </row>
    <row r="45" spans="2:10" ht="15" x14ac:dyDescent="0.25">
      <c r="B45" s="13" t="s">
        <v>42</v>
      </c>
      <c r="C45" s="23"/>
      <c r="D45" s="14">
        <f>Insurance[[#This Row],[Monthly Cost]]*12</f>
        <v>0</v>
      </c>
      <c r="E45" s="22"/>
      <c r="G45" s="58"/>
      <c r="H45" s="58"/>
      <c r="I45" s="58"/>
      <c r="J45" s="58"/>
    </row>
    <row r="46" spans="2:10" ht="15" x14ac:dyDescent="0.25">
      <c r="B46" s="13" t="s">
        <v>19</v>
      </c>
      <c r="C46" s="23"/>
      <c r="D46" s="14">
        <f>Insurance[[#This Row],[Monthly Cost]]*12</f>
        <v>0</v>
      </c>
      <c r="E46" s="22"/>
      <c r="G46" s="15" t="s">
        <v>9</v>
      </c>
      <c r="H46" s="54" t="s">
        <v>63</v>
      </c>
      <c r="I46" s="57" t="s">
        <v>64</v>
      </c>
      <c r="J46" s="55" t="s">
        <v>26</v>
      </c>
    </row>
    <row r="47" spans="2:10" ht="15" x14ac:dyDescent="0.25">
      <c r="B47" s="15" t="s">
        <v>15</v>
      </c>
      <c r="C47" s="16">
        <f>SUM(Insurance[Monthly Cost])</f>
        <v>0</v>
      </c>
      <c r="D47" s="16">
        <f>SUM(Insurance[Annual Cost])</f>
        <v>0</v>
      </c>
      <c r="E47" s="17"/>
      <c r="G47" s="13" t="s">
        <v>89</v>
      </c>
      <c r="H47" s="14"/>
      <c r="I47" s="56">
        <f>Gifts[[#This Row],[Monthly Cost]]*12</f>
        <v>0</v>
      </c>
      <c r="J47" s="23"/>
    </row>
    <row r="48" spans="2:10" ht="15" x14ac:dyDescent="0.25">
      <c r="B48" s="58"/>
      <c r="C48" s="58"/>
      <c r="D48" s="58"/>
      <c r="E48" s="58"/>
      <c r="G48" s="13" t="s">
        <v>27</v>
      </c>
      <c r="H48" s="14"/>
      <c r="I48" s="14">
        <f>Gifts[[#This Row],[Monthly Cost]]*12</f>
        <v>0</v>
      </c>
      <c r="J48" s="23"/>
    </row>
    <row r="49" spans="2:10" ht="15" x14ac:dyDescent="0.25">
      <c r="B49" s="15" t="s">
        <v>43</v>
      </c>
      <c r="C49" s="15" t="s">
        <v>63</v>
      </c>
      <c r="D49" s="15" t="s">
        <v>64</v>
      </c>
      <c r="E49" s="15" t="s">
        <v>26</v>
      </c>
      <c r="G49" s="13" t="s">
        <v>2</v>
      </c>
      <c r="H49" s="14"/>
      <c r="I49" s="14">
        <f>Gifts[[#This Row],[Monthly Cost]]*12</f>
        <v>0</v>
      </c>
      <c r="J49" s="23"/>
    </row>
    <row r="50" spans="2:10" ht="15" x14ac:dyDescent="0.25">
      <c r="B50" s="13" t="s">
        <v>8</v>
      </c>
      <c r="C50" s="14"/>
      <c r="D50" s="14">
        <f>Food[[#This Row],[Monthly Cost]]*12</f>
        <v>0</v>
      </c>
      <c r="E50" s="22"/>
      <c r="G50" s="15" t="s">
        <v>15</v>
      </c>
      <c r="H50" s="16">
        <f>SUM(Gifts[Monthly Cost])</f>
        <v>0</v>
      </c>
      <c r="I50" s="16">
        <f>SUM(Gifts[Annual Cost])</f>
        <v>0</v>
      </c>
      <c r="J50" s="17"/>
    </row>
    <row r="51" spans="2:10" ht="15" x14ac:dyDescent="0.25">
      <c r="B51" s="13" t="s">
        <v>86</v>
      </c>
      <c r="C51" s="14"/>
      <c r="D51" s="14">
        <f>Food[[#This Row],[Monthly Cost]]*12</f>
        <v>0</v>
      </c>
      <c r="E51" s="22"/>
      <c r="G51" s="58"/>
      <c r="H51" s="58"/>
      <c r="I51" s="58"/>
      <c r="J51" s="58"/>
    </row>
    <row r="52" spans="2:10" ht="15" x14ac:dyDescent="0.25">
      <c r="B52" s="13" t="s">
        <v>87</v>
      </c>
      <c r="C52" s="14"/>
      <c r="D52" s="14">
        <f>Food[[#This Row],[Monthly Cost]]*12</f>
        <v>0</v>
      </c>
      <c r="E52" s="22"/>
      <c r="G52" s="15" t="s">
        <v>28</v>
      </c>
      <c r="H52" s="15" t="s">
        <v>63</v>
      </c>
      <c r="I52" s="15" t="s">
        <v>64</v>
      </c>
      <c r="J52" s="15" t="s">
        <v>26</v>
      </c>
    </row>
    <row r="53" spans="2:10" ht="15" x14ac:dyDescent="0.25">
      <c r="B53" s="15" t="s">
        <v>15</v>
      </c>
      <c r="C53" s="16">
        <f>SUM(Food[Monthly Cost])</f>
        <v>0</v>
      </c>
      <c r="D53" s="16">
        <f>SUM(Food[Annual Cost])</f>
        <v>0</v>
      </c>
      <c r="E53" s="17"/>
      <c r="G53" s="13" t="s">
        <v>29</v>
      </c>
      <c r="H53" s="14"/>
      <c r="I53" s="14">
        <f>Legal[[#This Row],[Monthly Cost]]*12</f>
        <v>0</v>
      </c>
      <c r="J53" s="22"/>
    </row>
    <row r="54" spans="2:10" ht="15" x14ac:dyDescent="0.25">
      <c r="B54" s="58"/>
      <c r="C54" s="58"/>
      <c r="D54" s="58"/>
      <c r="E54" s="58"/>
      <c r="G54" s="13" t="s">
        <v>72</v>
      </c>
      <c r="H54" s="14"/>
      <c r="I54" s="14">
        <f>Legal[[#This Row],[Monthly Cost]]*12</f>
        <v>0</v>
      </c>
      <c r="J54" s="22"/>
    </row>
    <row r="55" spans="2:10" ht="15" x14ac:dyDescent="0.25">
      <c r="B55" s="15" t="s">
        <v>10</v>
      </c>
      <c r="C55" s="15" t="s">
        <v>63</v>
      </c>
      <c r="D55" s="15" t="s">
        <v>64</v>
      </c>
      <c r="E55" s="15" t="s">
        <v>26</v>
      </c>
      <c r="G55" s="13" t="s">
        <v>2</v>
      </c>
      <c r="H55" s="14"/>
      <c r="I55" s="14">
        <f>Legal[[#This Row],[Monthly Cost]]*12</f>
        <v>0</v>
      </c>
      <c r="J55" s="22"/>
    </row>
    <row r="56" spans="2:10" ht="15" x14ac:dyDescent="0.25">
      <c r="B56" s="13" t="s">
        <v>11</v>
      </c>
      <c r="C56" s="14"/>
      <c r="D56" s="14">
        <f>Pets[[#This Row],[Monthly Cost]]*12</f>
        <v>0</v>
      </c>
      <c r="E56" s="22"/>
      <c r="G56" s="27" t="s">
        <v>15</v>
      </c>
      <c r="H56" s="28">
        <f>SUM(Legal[Monthly Cost])</f>
        <v>0</v>
      </c>
      <c r="I56" s="28">
        <f>SUM(Legal[Annual Cost])</f>
        <v>0</v>
      </c>
      <c r="J56" s="29"/>
    </row>
    <row r="57" spans="2:10" ht="15" x14ac:dyDescent="0.25">
      <c r="B57" s="13" t="s">
        <v>12</v>
      </c>
      <c r="C57" s="14"/>
      <c r="D57" s="14">
        <f>Pets[[#This Row],[Monthly Cost]]*12</f>
        <v>0</v>
      </c>
      <c r="E57" s="22"/>
      <c r="G57" s="58"/>
      <c r="H57" s="58"/>
      <c r="I57" s="58"/>
      <c r="J57" s="58"/>
    </row>
    <row r="58" spans="2:10" ht="15" x14ac:dyDescent="0.25">
      <c r="B58" s="15" t="s">
        <v>15</v>
      </c>
      <c r="C58" s="16">
        <f>SUM(Pets[Monthly Cost])</f>
        <v>0</v>
      </c>
      <c r="D58" s="16">
        <f>SUM(Pets[Annual Cost])</f>
        <v>0</v>
      </c>
      <c r="E58" s="17"/>
      <c r="G58" s="15" t="s">
        <v>49</v>
      </c>
      <c r="H58" s="15" t="s">
        <v>63</v>
      </c>
      <c r="I58" s="15" t="s">
        <v>64</v>
      </c>
      <c r="J58" s="15" t="s">
        <v>26</v>
      </c>
    </row>
    <row r="59" spans="2:10" ht="15" x14ac:dyDescent="0.25">
      <c r="B59" s="58"/>
      <c r="C59" s="58"/>
      <c r="D59" s="58"/>
      <c r="E59" s="58"/>
      <c r="G59" s="13" t="s">
        <v>50</v>
      </c>
      <c r="H59" s="14"/>
      <c r="I59" s="14">
        <f>PersonalCare14[[#This Row],[Monthly Cost]]*12</f>
        <v>0</v>
      </c>
      <c r="J59" s="22"/>
    </row>
    <row r="60" spans="2:10" ht="15" x14ac:dyDescent="0.25">
      <c r="B60" s="15" t="s">
        <v>13</v>
      </c>
      <c r="C60" s="15" t="s">
        <v>65</v>
      </c>
      <c r="D60" s="15" t="s">
        <v>64</v>
      </c>
      <c r="E60" s="15" t="s">
        <v>26</v>
      </c>
      <c r="G60" s="13" t="s">
        <v>84</v>
      </c>
      <c r="H60" s="51"/>
      <c r="I60" s="51"/>
      <c r="J60" s="22"/>
    </row>
    <row r="61" spans="2:10" ht="15" x14ac:dyDescent="0.25">
      <c r="B61" s="13" t="s">
        <v>12</v>
      </c>
      <c r="C61" s="14"/>
      <c r="D61" s="14">
        <f>PersonalCare[[#This Row],[Monthly Cost ]]*12</f>
        <v>0</v>
      </c>
      <c r="E61" s="22"/>
      <c r="G61" s="13" t="s">
        <v>51</v>
      </c>
      <c r="H61" s="14"/>
      <c r="I61" s="14">
        <f>PersonalCare14[[#This Row],[Monthly Cost]]*12</f>
        <v>0</v>
      </c>
      <c r="J61" s="22"/>
    </row>
    <row r="62" spans="2:10" ht="15" x14ac:dyDescent="0.25">
      <c r="B62" s="13" t="s">
        <v>90</v>
      </c>
      <c r="C62" s="14"/>
      <c r="D62" s="14">
        <f>PersonalCare[[#This Row],[Monthly Cost ]]*12</f>
        <v>0</v>
      </c>
      <c r="E62" s="22"/>
      <c r="G62" s="13" t="s">
        <v>52</v>
      </c>
      <c r="H62" s="14"/>
      <c r="I62" s="14">
        <f>PersonalCare14[[#This Row],[Monthly Cost]]*12</f>
        <v>0</v>
      </c>
      <c r="J62" s="22"/>
    </row>
    <row r="63" spans="2:10" ht="15" x14ac:dyDescent="0.25">
      <c r="B63" s="13" t="s">
        <v>48</v>
      </c>
      <c r="C63" s="14"/>
      <c r="D63" s="14">
        <f>PersonalCare[[#This Row],[Monthly Cost ]]*12</f>
        <v>0</v>
      </c>
      <c r="E63" s="22"/>
      <c r="G63" s="13" t="s">
        <v>54</v>
      </c>
      <c r="H63" s="14"/>
      <c r="I63" s="14">
        <f>PersonalCare14[[#This Row],[Monthly Cost]]*12</f>
        <v>0</v>
      </c>
      <c r="J63" s="22"/>
    </row>
    <row r="64" spans="2:10" ht="15" x14ac:dyDescent="0.25">
      <c r="B64" s="13" t="s">
        <v>88</v>
      </c>
      <c r="C64" s="14"/>
      <c r="D64" s="14">
        <f>PersonalCare[[#This Row],[Monthly Cost ]]*12</f>
        <v>0</v>
      </c>
      <c r="E64" s="22"/>
      <c r="G64" s="13" t="s">
        <v>53</v>
      </c>
      <c r="H64" s="14"/>
      <c r="I64" s="14">
        <f>PersonalCare14[[#This Row],[Monthly Cost]]*12</f>
        <v>0</v>
      </c>
      <c r="J64" s="22"/>
    </row>
    <row r="65" spans="2:13" ht="15" x14ac:dyDescent="0.25">
      <c r="B65" s="13" t="s">
        <v>14</v>
      </c>
      <c r="C65" s="14"/>
      <c r="D65" s="14">
        <f>PersonalCare[[#This Row],[Monthly Cost ]]*12</f>
        <v>0</v>
      </c>
      <c r="E65" s="22"/>
      <c r="G65" s="13" t="s">
        <v>2</v>
      </c>
      <c r="H65" s="14"/>
      <c r="I65" s="14">
        <f>PersonalCare14[[#This Row],[Monthly Cost]]*12</f>
        <v>0</v>
      </c>
      <c r="J65" s="22"/>
    </row>
    <row r="66" spans="2:13" ht="15" x14ac:dyDescent="0.25">
      <c r="B66" s="13" t="s">
        <v>47</v>
      </c>
      <c r="C66" s="14"/>
      <c r="D66" s="14">
        <f>PersonalCare[[#This Row],[Monthly Cost ]]*12</f>
        <v>0</v>
      </c>
      <c r="E66" s="22"/>
      <c r="G66" s="15" t="s">
        <v>15</v>
      </c>
      <c r="H66" s="16">
        <f>SUM(PersonalCare14[Monthly Cost])</f>
        <v>0</v>
      </c>
      <c r="I66" s="16">
        <f>SUM(PersonalCare14[Annual Cost])</f>
        <v>0</v>
      </c>
      <c r="J66" s="17"/>
    </row>
    <row r="67" spans="2:13" ht="15" x14ac:dyDescent="0.25">
      <c r="B67" s="13" t="s">
        <v>2</v>
      </c>
      <c r="C67" s="14"/>
      <c r="D67" s="14">
        <f>PersonalCare[[#This Row],[Monthly Cost ]]*12</f>
        <v>0</v>
      </c>
      <c r="E67" s="22"/>
      <c r="K67" s="25"/>
      <c r="M67" t="s">
        <v>17</v>
      </c>
    </row>
    <row r="68" spans="2:13" ht="15" x14ac:dyDescent="0.25">
      <c r="B68" s="15" t="s">
        <v>15</v>
      </c>
      <c r="C68" s="16">
        <f>SUM(PersonalCare[[Monthly Cost ]])</f>
        <v>0</v>
      </c>
      <c r="D68" s="16">
        <f>SUM(PersonalCare[Annual Cost])</f>
        <v>0</v>
      </c>
      <c r="E68" s="17"/>
      <c r="G68" s="18" t="s">
        <v>68</v>
      </c>
      <c r="H68" s="19"/>
      <c r="I68" s="20"/>
      <c r="J68" s="24">
        <f>SUM(Housing[[#Totals],[Monthly Cost]],Transportation[[#Totals],[Monthly Cost]],Food[[#Totals],[Monthly Cost]],Pets[[#Totals],[Monthly Cost]],PersonalCare[[#Totals],[Monthly Cost ]],Loans[[#Totals],[Monthly Cost]],Gifts[[#Totals],[Monthly Cost]],Legal[[#Totals],[Monthly Cost]],PersonalCare14[[#Totals],[Monthly Cost]], Insurance[[#Totals],[Monthly Cost]],Taxes[[#Totals],[Monthly Cost]],Savings[[#Totals],[Monthly]])</f>
        <v>0</v>
      </c>
    </row>
    <row r="69" spans="2:13" ht="14.25" x14ac:dyDescent="0.2">
      <c r="B69" s="59"/>
      <c r="C69" s="59"/>
      <c r="D69" s="59"/>
      <c r="E69" s="59"/>
      <c r="G69" s="40" t="s">
        <v>69</v>
      </c>
      <c r="H69" s="38"/>
      <c r="I69" s="39"/>
      <c r="J69" s="41">
        <f>SUM(Housing[[#Totals],[Annual Cost]],Transportation[[#Totals],[Annual Cost]],Food[[#Totals],[Annual Cost]],Pets[[#Totals],[Annual Cost]],PersonalCare[[#Totals],[Annual Cost]],Loans[[#Totals],[Annual Cost]],Gifts[[#Totals],[Annual Cost]],Legal[[#Totals],[Annual Cost]],PersonalCare14[[#Totals],[Annual Cost]],Insurance[[#Totals],[Annual Cost]],Savings[[#Totals],[Annually]],Taxes[[#Totals],[Annual Cost]])</f>
        <v>0</v>
      </c>
    </row>
  </sheetData>
  <mergeCells count="19">
    <mergeCell ref="H13:I13"/>
    <mergeCell ref="H15:I15"/>
    <mergeCell ref="G7:G15"/>
    <mergeCell ref="H7:I7"/>
    <mergeCell ref="B54:E54"/>
    <mergeCell ref="B29:E29"/>
    <mergeCell ref="B35:E35"/>
    <mergeCell ref="B48:E48"/>
    <mergeCell ref="C7:D7"/>
    <mergeCell ref="B7:B15"/>
    <mergeCell ref="C15:D15"/>
    <mergeCell ref="C13:D13"/>
    <mergeCell ref="B59:E59"/>
    <mergeCell ref="G29:J29"/>
    <mergeCell ref="B69:E69"/>
    <mergeCell ref="G57:J57"/>
    <mergeCell ref="G51:J51"/>
    <mergeCell ref="G45:J45"/>
    <mergeCell ref="G35:J35"/>
  </mergeCells>
  <phoneticPr fontId="7" type="noConversion"/>
  <printOptions horizontalCentered="1"/>
  <pageMargins left="0.4" right="0.4" top="0.4" bottom="0.4" header="0.3" footer="0.3"/>
  <pageSetup scale="62" fitToHeight="0" orientation="portrait" r:id="rId1"/>
  <headerFooter differentFirst="1">
    <oddFooter>Page &amp;P of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c2dec72d-40c5-4ed1-82d8-50286c59b8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1C452FA3F4854AA551E44F7E4B363D" ma:contentTypeVersion="13" ma:contentTypeDescription="Create a new document." ma:contentTypeScope="" ma:versionID="bb8c79511e1b23a78473d847f0f12a54">
  <xsd:schema xmlns:xsd="http://www.w3.org/2001/XMLSchema" xmlns:xs="http://www.w3.org/2001/XMLSchema" xmlns:p="http://schemas.microsoft.com/office/2006/metadata/properties" xmlns:ns2="c2dec72d-40c5-4ed1-82d8-50286c59b844" xmlns:ns3="93cf95b2-7b8a-4e96-9e33-95f5f363803d" targetNamespace="http://schemas.microsoft.com/office/2006/metadata/properties" ma:root="true" ma:fieldsID="75334e473429e1a10b891f0a1e7033e0" ns2:_="" ns3:_="">
    <xsd:import namespace="c2dec72d-40c5-4ed1-82d8-50286c59b844"/>
    <xsd:import namespace="93cf95b2-7b8a-4e96-9e33-95f5f36380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ec72d-40c5-4ed1-82d8-50286c59b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cf95b2-7b8a-4e96-9e33-95f5f36380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B7602-3435-4CB4-90DC-F527DC1F048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353CB5CB-40F3-44FA-BE2F-8D72B4531689}"/>
</file>

<file path=customXml/itemProps3.xml><?xml version="1.0" encoding="utf-8"?>
<ds:datastoreItem xmlns:ds="http://schemas.openxmlformats.org/officeDocument/2006/customXml" ds:itemID="{B4DE4676-C32B-444D-BC55-FAD6AF00F7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TM04101071</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PERSONAL MONTHLY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2019-07-07T23:05:09Z</dcterms:created>
  <dcterms:modified xsi:type="dcterms:W3CDTF">2021-12-17T22:06:34Z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0x010100FB1C452FA3F4854AA551E44F7E4B363D</vt:lpwstr>
  </property>
</Properties>
</file>