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8_{39B8F6A9-F28E-401F-860A-258414321175}" xr6:coauthVersionLast="46" xr6:coauthVersionMax="46" xr10:uidLastSave="{00000000-0000-0000-0000-000000000000}"/>
  <bookViews>
    <workbookView xWindow="-120" yWindow="-120" windowWidth="29040" windowHeight="15840" xr2:uid="{00000000-000D-0000-FFFF-FFFF00000000}"/>
  </bookViews>
  <sheets>
    <sheet name="PERSONAL MONTHLY BUDG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8" i="1" l="1"/>
  <c r="J69" i="1"/>
  <c r="I33" i="1"/>
  <c r="I31" i="1"/>
  <c r="I34" i="1" s="1"/>
  <c r="H34" i="1"/>
  <c r="I42" i="1"/>
  <c r="E14" i="1"/>
  <c r="E15" i="1" s="1"/>
  <c r="J14" i="1"/>
  <c r="J15" i="1" s="1"/>
  <c r="I41" i="1"/>
  <c r="H56" i="1"/>
  <c r="I55" i="1"/>
  <c r="I54" i="1"/>
  <c r="D37" i="1"/>
  <c r="D38" i="1"/>
  <c r="D39" i="1"/>
  <c r="D40" i="1"/>
  <c r="D41" i="1"/>
  <c r="D42" i="1"/>
  <c r="D43" i="1"/>
  <c r="D44" i="1"/>
  <c r="D45" i="1"/>
  <c r="D46" i="1"/>
  <c r="C47" i="1"/>
  <c r="D27" i="1"/>
  <c r="D26" i="1"/>
  <c r="D47" i="1" l="1"/>
  <c r="I59" i="1"/>
  <c r="I61" i="1"/>
  <c r="I62" i="1"/>
  <c r="I63" i="1"/>
  <c r="I64" i="1"/>
  <c r="I65" i="1"/>
  <c r="H66" i="1"/>
  <c r="I53" i="1"/>
  <c r="I56" i="1" s="1"/>
  <c r="I47" i="1"/>
  <c r="I48" i="1"/>
  <c r="I49" i="1"/>
  <c r="H50" i="1"/>
  <c r="I37" i="1"/>
  <c r="I38" i="1"/>
  <c r="I39" i="1"/>
  <c r="I40" i="1"/>
  <c r="I43" i="1"/>
  <c r="H44" i="1"/>
  <c r="I18" i="1"/>
  <c r="I19" i="1"/>
  <c r="I20" i="1"/>
  <c r="I21" i="1"/>
  <c r="I22" i="1"/>
  <c r="I23" i="1"/>
  <c r="I24" i="1"/>
  <c r="I25" i="1"/>
  <c r="I26" i="1"/>
  <c r="I27" i="1"/>
  <c r="H28" i="1"/>
  <c r="D61" i="1"/>
  <c r="D62" i="1"/>
  <c r="D63" i="1"/>
  <c r="D64" i="1"/>
  <c r="D65" i="1"/>
  <c r="D66" i="1"/>
  <c r="D67" i="1"/>
  <c r="C68" i="1"/>
  <c r="D56" i="1"/>
  <c r="D57" i="1"/>
  <c r="C58" i="1"/>
  <c r="D50" i="1"/>
  <c r="D51" i="1"/>
  <c r="D52" i="1"/>
  <c r="C53" i="1"/>
  <c r="D33" i="1"/>
  <c r="D31" i="1"/>
  <c r="D32" i="1"/>
  <c r="C34" i="1"/>
  <c r="D18" i="1"/>
  <c r="D19" i="1"/>
  <c r="D20" i="1"/>
  <c r="D21" i="1"/>
  <c r="D22" i="1"/>
  <c r="D23" i="1"/>
  <c r="D24" i="1"/>
  <c r="D25" i="1"/>
  <c r="C28" i="1"/>
  <c r="D28" i="1" l="1"/>
  <c r="D34" i="1"/>
  <c r="D58" i="1"/>
  <c r="D68" i="1"/>
  <c r="D53" i="1"/>
  <c r="I28" i="1"/>
  <c r="I44" i="1"/>
  <c r="I50" i="1"/>
  <c r="I66" i="1"/>
</calcChain>
</file>

<file path=xl/sharedStrings.xml><?xml version="1.0" encoding="utf-8"?>
<sst xmlns="http://schemas.openxmlformats.org/spreadsheetml/2006/main" count="157" uniqueCount="98">
  <si>
    <t>HOUSING</t>
  </si>
  <si>
    <t>Gas</t>
  </si>
  <si>
    <t>Other</t>
  </si>
  <si>
    <t>LOANS</t>
  </si>
  <si>
    <t>TRANSPORTATION</t>
  </si>
  <si>
    <t>TAXES</t>
  </si>
  <si>
    <t>Life</t>
  </si>
  <si>
    <t>SAVINGS OR INVESTMENTS</t>
  </si>
  <si>
    <t>Groceries</t>
  </si>
  <si>
    <t>GIFTS AND DONATIONS</t>
  </si>
  <si>
    <t>PETS</t>
  </si>
  <si>
    <t>Food</t>
  </si>
  <si>
    <t>Medical</t>
  </si>
  <si>
    <t>PERSONAL CARE</t>
  </si>
  <si>
    <t>Clothing</t>
  </si>
  <si>
    <t>Subtotal</t>
  </si>
  <si>
    <t>Create a Personal Monthly Budget in this worksheet. Helpful instructions on how to use this worksheet are in cells in this column. Arrow down to get started.</t>
  </si>
  <si>
    <t xml:space="preserve"> </t>
  </si>
  <si>
    <t xml:space="preserve">Electricity </t>
  </si>
  <si>
    <t xml:space="preserve">Other </t>
  </si>
  <si>
    <t>PRE RETIREMENT</t>
  </si>
  <si>
    <t>Other - Personal Savings</t>
  </si>
  <si>
    <t>CLIENT NAME PERSONAL  BUDGET</t>
  </si>
  <si>
    <t>ACTUAL MONTHLY INCOME</t>
  </si>
  <si>
    <t>HOA</t>
  </si>
  <si>
    <t xml:space="preserve">Maintenance </t>
  </si>
  <si>
    <t>Notes</t>
  </si>
  <si>
    <t>Donations</t>
  </si>
  <si>
    <t>ENTERTAINMENT</t>
  </si>
  <si>
    <t>Hobbies</t>
  </si>
  <si>
    <t>Credit Card</t>
  </si>
  <si>
    <t>Mortgage 1</t>
  </si>
  <si>
    <t>Mortgage 2</t>
  </si>
  <si>
    <t xml:space="preserve">Mortgage 3 </t>
  </si>
  <si>
    <t>Auto</t>
  </si>
  <si>
    <t>Personal</t>
  </si>
  <si>
    <t xml:space="preserve">Student </t>
  </si>
  <si>
    <t>Line of Credit</t>
  </si>
  <si>
    <t>Total as of ____</t>
  </si>
  <si>
    <t>Health</t>
  </si>
  <si>
    <t>Disability</t>
  </si>
  <si>
    <t>Long Term Care</t>
  </si>
  <si>
    <t>Umbrella</t>
  </si>
  <si>
    <t>FOOD/HOUSEHOLD</t>
  </si>
  <si>
    <t>Bank Savings</t>
  </si>
  <si>
    <t>Homeowners</t>
  </si>
  <si>
    <t>Rental Property</t>
  </si>
  <si>
    <t>Club/Association Dues</t>
  </si>
  <si>
    <t>Laundry/Dry Cleaning</t>
  </si>
  <si>
    <t>CHILD/DEPENDENT</t>
  </si>
  <si>
    <t>Child Care</t>
  </si>
  <si>
    <t>Education (K-12)</t>
  </si>
  <si>
    <t>Post Secondary Education</t>
  </si>
  <si>
    <t>Special Needs</t>
  </si>
  <si>
    <t>Education (College)</t>
  </si>
  <si>
    <t>POST RETIREMENT</t>
  </si>
  <si>
    <t>Gross Annual Income</t>
  </si>
  <si>
    <t>VA Disability</t>
  </si>
  <si>
    <t>VA Pension</t>
  </si>
  <si>
    <t>Social Security</t>
  </si>
  <si>
    <t>Required Minimum Distribution</t>
  </si>
  <si>
    <t>W-2 Income</t>
  </si>
  <si>
    <t>Bonus Income</t>
  </si>
  <si>
    <t>Monthly Cost</t>
  </si>
  <si>
    <t>Annual Cost</t>
  </si>
  <si>
    <t xml:space="preserve">Monthly Cost </t>
  </si>
  <si>
    <t>Monthly</t>
  </si>
  <si>
    <t>Annually</t>
  </si>
  <si>
    <t>TOTAL MONTHLY COSTS</t>
  </si>
  <si>
    <t>TOTAL ANNUAL COSTS</t>
  </si>
  <si>
    <t>Dental</t>
  </si>
  <si>
    <t>INSURANCE</t>
  </si>
  <si>
    <t>Travel</t>
  </si>
  <si>
    <t>Pension</t>
  </si>
  <si>
    <t>Solar</t>
  </si>
  <si>
    <t>PROJECTED MONTHLY INCOME</t>
  </si>
  <si>
    <t>Gross Monthly Income</t>
  </si>
  <si>
    <t>Cell Phone</t>
  </si>
  <si>
    <t>Water and Sewer</t>
  </si>
  <si>
    <t>Cable/Internet/Home Phone</t>
  </si>
  <si>
    <t>Rental Property Expenses</t>
  </si>
  <si>
    <t>Licensing - Yearly Registration</t>
  </si>
  <si>
    <t>Property Tax</t>
  </si>
  <si>
    <t>Tax Filing Status (Single, HOH, MFJ)</t>
  </si>
  <si>
    <t>Duration of Care</t>
  </si>
  <si>
    <t>Vehicle Lease Payment</t>
  </si>
  <si>
    <t>Dining Out</t>
  </si>
  <si>
    <t>Household Supplies</t>
  </si>
  <si>
    <t>Fitness/Gym Membership</t>
  </si>
  <si>
    <t>Gifts (Family/Friends)</t>
  </si>
  <si>
    <t>Personal Care (i.e. Hair, Nails)</t>
  </si>
  <si>
    <t>College/Education</t>
  </si>
  <si>
    <t>Retirement Account</t>
  </si>
  <si>
    <t xml:space="preserve">Investment Account </t>
  </si>
  <si>
    <t>Investment Account</t>
  </si>
  <si>
    <t>HSA</t>
  </si>
  <si>
    <t>Column1</t>
  </si>
  <si>
    <t>Pool Service/Gardener/House Keep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</si>
</sst>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8" formatCode="&quot;$&quot;#,##0.00_);[Red]\(&quot;$&quot;#,##0.00\)"/>
    <numFmt numFmtId="44" formatCode="_(&quot;$&quot;* #,##0.00_);_(&quot;$&quot;* \(#,##0.00\);_(&quot;$&quot;* &quot;-&quot;??_);_(@_)"/>
    <numFmt numFmtId="164" formatCode="&quot;$&quot;#,##0.00"/>
  </numFmts>
  <fonts count="18" x14ac:knownFonts="1">
    <font>
      <sz val="10"/>
      <color theme="1" tint="0.24994659260841701"/>
      <name val="Calibri"/>
      <family val="2"/>
      <scheme val="minor"/>
    </font>
    <font>
      <sz val="11"/>
      <color theme="1"/>
      <name val="Calibri"/>
      <family val="2"/>
      <scheme val="minor"/>
    </font>
    <font>
      <sz val="10"/>
      <color theme="1" tint="0.24994659260841701"/>
      <name val="Century Gothic"/>
      <family val="2"/>
      <scheme val="major"/>
    </font>
    <font>
      <b/>
      <sz val="10"/>
      <color theme="1" tint="0.24994659260841701"/>
      <name val="Century Gothic"/>
      <family val="2"/>
      <scheme val="major"/>
    </font>
    <font>
      <sz val="22"/>
      <color theme="3" tint="0.24994659260841701"/>
      <name val="Century Gothic"/>
      <family val="2"/>
      <scheme val="major"/>
    </font>
    <font>
      <sz val="11"/>
      <color theme="0"/>
      <name val="Calibri"/>
      <family val="2"/>
      <scheme val="minor"/>
    </font>
    <font>
      <sz val="10"/>
      <color theme="0"/>
      <name val="Calibri"/>
      <family val="2"/>
      <scheme val="minor"/>
    </font>
    <font>
      <sz val="8"/>
      <name val="Calibri"/>
      <family val="2"/>
      <scheme val="minor"/>
    </font>
    <font>
      <sz val="10"/>
      <color rgb="FFFF0000"/>
      <name val="Century Gothic"/>
      <family val="2"/>
      <scheme val="major"/>
    </font>
    <font>
      <sz val="18"/>
      <color theme="3"/>
      <name val="Century Gothic"/>
      <family val="2"/>
      <scheme val="major"/>
    </font>
    <font>
      <b/>
      <sz val="11"/>
      <color rgb="FF3F3F3F"/>
      <name val="Calibri"/>
      <family val="2"/>
      <scheme val="minor"/>
    </font>
    <font>
      <u/>
      <sz val="18"/>
      <color theme="3"/>
      <name val="Century Gothic"/>
      <family val="2"/>
      <scheme val="major"/>
    </font>
    <font>
      <sz val="11"/>
      <color rgb="FF3F3F3F"/>
      <name val="Calibri"/>
      <family val="2"/>
      <scheme val="minor"/>
    </font>
    <font>
      <sz val="10"/>
      <color theme="1" tint="0.24994659260841701"/>
      <name val="Calibri"/>
      <family val="2"/>
      <scheme val="minor"/>
    </font>
    <font>
      <b/>
      <sz val="11"/>
      <name val="Calibri"/>
      <family val="2"/>
      <scheme val="minor"/>
    </font>
    <font>
      <b/>
      <sz val="11"/>
      <name val="Century Gothic"/>
      <family val="2"/>
      <scheme val="major"/>
    </font>
    <font>
      <b/>
      <sz val="10"/>
      <name val="Century Gothic"/>
      <family val="2"/>
      <scheme val="major"/>
    </font>
    <font>
      <sz val="11"/>
      <name val="Calibri"/>
      <family val="2"/>
      <scheme val="minor"/>
    </font>
  </fonts>
  <fills count="9">
    <fill>
      <patternFill patternType="none"/>
    </fill>
    <fill>
      <patternFill patternType="gray125"/>
    </fill>
    <fill>
      <patternFill patternType="solid">
        <fgColor theme="0" tint="-0.14996795556505021"/>
        <bgColor indexed="64"/>
      </patternFill>
    </fill>
    <fill>
      <patternFill patternType="solid">
        <fgColor theme="6" tint="0.79998168889431442"/>
        <bgColor indexed="64"/>
      </patternFill>
    </fill>
    <fill>
      <patternFill patternType="solid">
        <fgColor rgb="FFF2F2F2"/>
      </patternFill>
    </fill>
    <fill>
      <patternFill patternType="solid">
        <fgColor theme="0"/>
        <bgColor indexed="64"/>
      </patternFill>
    </fill>
    <fill>
      <patternFill patternType="solid">
        <fgColor theme="1"/>
        <bgColor indexed="64"/>
      </patternFill>
    </fill>
    <fill>
      <patternFill patternType="solid">
        <fgColor theme="2" tint="-0.14999847407452621"/>
        <bgColor indexed="64"/>
      </patternFill>
    </fill>
    <fill>
      <patternFill patternType="solid">
        <fgColor theme="3"/>
        <bgColor indexed="64"/>
      </patternFill>
    </fill>
  </fills>
  <borders count="22">
    <border>
      <left/>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medium">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rgb="FF3F3F3F"/>
      </left>
      <right/>
      <top/>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s>
  <cellStyleXfs count="7">
    <xf numFmtId="0" fontId="0" fillId="0" borderId="0"/>
    <xf numFmtId="0" fontId="4" fillId="0" borderId="6" applyNumberFormat="0" applyFill="0" applyAlignment="0" applyProtection="0"/>
    <xf numFmtId="0" fontId="2" fillId="0" borderId="7" applyNumberFormat="0" applyFill="0" applyBorder="0" applyAlignment="0" applyProtection="0"/>
    <xf numFmtId="0" fontId="3" fillId="0" borderId="8" applyNumberFormat="0" applyFill="0" applyBorder="0" applyAlignment="0" applyProtection="0"/>
    <xf numFmtId="0" fontId="9" fillId="0" borderId="0" applyNumberFormat="0" applyFill="0" applyBorder="0" applyAlignment="0" applyProtection="0"/>
    <xf numFmtId="0" fontId="10" fillId="4" borderId="9" applyNumberFormat="0" applyAlignment="0" applyProtection="0"/>
    <xf numFmtId="44" fontId="13" fillId="0" borderId="0" applyFont="0" applyFill="0" applyBorder="0" applyAlignment="0" applyProtection="0"/>
  </cellStyleXfs>
  <cellXfs count="74">
    <xf numFmtId="0" fontId="0" fillId="0" borderId="0" xfId="0"/>
    <xf numFmtId="0" fontId="1" fillId="0" borderId="0" xfId="0" applyFont="1"/>
    <xf numFmtId="0" fontId="2" fillId="0" borderId="0" xfId="0" applyFont="1"/>
    <xf numFmtId="0" fontId="5" fillId="0" borderId="0" xfId="0" applyFont="1"/>
    <xf numFmtId="0" fontId="6" fillId="0" borderId="0" xfId="0" applyFont="1"/>
    <xf numFmtId="0" fontId="2" fillId="0" borderId="4" xfId="2" applyBorder="1" applyAlignment="1">
      <alignment vertical="center"/>
    </xf>
    <xf numFmtId="0" fontId="0" fillId="0" borderId="0" xfId="0" applyProtection="1">
      <protection locked="0"/>
    </xf>
    <xf numFmtId="0" fontId="2" fillId="0" borderId="4" xfId="2" applyBorder="1" applyAlignment="1" applyProtection="1">
      <alignment vertical="center"/>
      <protection locked="0"/>
    </xf>
    <xf numFmtId="0" fontId="2" fillId="0" borderId="4" xfId="2" applyBorder="1" applyAlignment="1" applyProtection="1">
      <alignment vertical="center"/>
      <protection locked="0"/>
    </xf>
    <xf numFmtId="0" fontId="2" fillId="0" borderId="4" xfId="2" applyBorder="1" applyAlignment="1">
      <alignment vertical="center"/>
    </xf>
    <xf numFmtId="0" fontId="0" fillId="0" borderId="0" xfId="0" applyBorder="1"/>
    <xf numFmtId="0" fontId="6" fillId="5" borderId="0" xfId="0" applyFont="1" applyFill="1"/>
    <xf numFmtId="0" fontId="11" fillId="0" borderId="0" xfId="4" applyFont="1"/>
    <xf numFmtId="0" fontId="12" fillId="3" borderId="9" xfId="5" applyFont="1" applyFill="1"/>
    <xf numFmtId="164" fontId="12" fillId="3" borderId="9" xfId="5" applyNumberFormat="1" applyFont="1" applyFill="1"/>
    <xf numFmtId="0" fontId="14" fillId="3" borderId="9" xfId="5" applyFont="1" applyFill="1"/>
    <xf numFmtId="164" fontId="14" fillId="3" borderId="9" xfId="5" applyNumberFormat="1" applyFont="1" applyFill="1"/>
    <xf numFmtId="44" fontId="14" fillId="3" borderId="9" xfId="6" applyFont="1" applyFill="1" applyBorder="1"/>
    <xf numFmtId="0" fontId="15" fillId="0" borderId="10" xfId="3" applyFont="1" applyBorder="1" applyAlignment="1">
      <alignment horizontal="left" vertical="center"/>
    </xf>
    <xf numFmtId="0" fontId="16" fillId="0" borderId="11" xfId="3" applyFont="1" applyBorder="1" applyAlignment="1">
      <alignment horizontal="left" vertical="center"/>
    </xf>
    <xf numFmtId="0" fontId="16" fillId="0" borderId="12" xfId="3" applyFont="1" applyBorder="1" applyAlignment="1">
      <alignment horizontal="left" vertical="center"/>
    </xf>
    <xf numFmtId="0" fontId="14" fillId="0" borderId="0" xfId="0" applyFont="1"/>
    <xf numFmtId="44" fontId="10" fillId="3" borderId="9" xfId="6" applyFont="1" applyFill="1" applyBorder="1"/>
    <xf numFmtId="44" fontId="12" fillId="3" borderId="9" xfId="6" applyFont="1" applyFill="1" applyBorder="1"/>
    <xf numFmtId="164" fontId="16" fillId="2" borderId="1" xfId="0" applyNumberFormat="1" applyFont="1" applyFill="1" applyBorder="1" applyAlignment="1">
      <alignment vertical="center"/>
    </xf>
    <xf numFmtId="0" fontId="0" fillId="5" borderId="0" xfId="0" applyFill="1"/>
    <xf numFmtId="0" fontId="0" fillId="5" borderId="0" xfId="0" applyFont="1" applyFill="1" applyBorder="1"/>
    <xf numFmtId="0" fontId="14" fillId="3" borderId="9" xfId="0" applyFont="1" applyFill="1" applyBorder="1"/>
    <xf numFmtId="164" fontId="14" fillId="3" borderId="9" xfId="0" applyNumberFormat="1" applyFont="1" applyFill="1" applyBorder="1"/>
    <xf numFmtId="44" fontId="14" fillId="3" borderId="9" xfId="0" applyNumberFormat="1" applyFont="1" applyFill="1" applyBorder="1"/>
    <xf numFmtId="0" fontId="2" fillId="0" borderId="14" xfId="2" applyBorder="1" applyAlignment="1">
      <alignment vertical="center"/>
    </xf>
    <xf numFmtId="8" fontId="2" fillId="0" borderId="13" xfId="0" applyNumberFormat="1" applyFont="1" applyFill="1" applyBorder="1"/>
    <xf numFmtId="8" fontId="8" fillId="0" borderId="13" xfId="0" applyNumberFormat="1" applyFont="1" applyFill="1" applyBorder="1"/>
    <xf numFmtId="0" fontId="2" fillId="0" borderId="14" xfId="2" applyBorder="1" applyAlignment="1" applyProtection="1">
      <alignment vertical="center"/>
      <protection locked="0"/>
    </xf>
    <xf numFmtId="8" fontId="2" fillId="0" borderId="13" xfId="0" applyNumberFormat="1" applyFont="1" applyFill="1" applyBorder="1" applyProtection="1">
      <protection locked="0"/>
    </xf>
    <xf numFmtId="164" fontId="10" fillId="6" borderId="9" xfId="5" applyNumberFormat="1" applyFill="1"/>
    <xf numFmtId="0" fontId="12" fillId="3" borderId="9" xfId="5" applyFont="1" applyFill="1" applyBorder="1"/>
    <xf numFmtId="164" fontId="14" fillId="3" borderId="9" xfId="6" applyNumberFormat="1" applyFont="1" applyFill="1" applyBorder="1"/>
    <xf numFmtId="0" fontId="3" fillId="0" borderId="16" xfId="3" applyBorder="1" applyAlignment="1">
      <alignment horizontal="left" vertical="center"/>
    </xf>
    <xf numFmtId="0" fontId="3" fillId="0" borderId="17" xfId="3" applyBorder="1" applyAlignment="1">
      <alignment horizontal="left" vertical="center"/>
    </xf>
    <xf numFmtId="0" fontId="15" fillId="0" borderId="15" xfId="3" applyFont="1" applyBorder="1" applyAlignment="1">
      <alignment horizontal="left" vertical="center"/>
    </xf>
    <xf numFmtId="8" fontId="16" fillId="2" borderId="3" xfId="0" applyNumberFormat="1" applyFont="1" applyFill="1" applyBorder="1" applyAlignment="1">
      <alignment vertical="center"/>
    </xf>
    <xf numFmtId="164" fontId="12" fillId="3" borderId="9" xfId="5" applyNumberFormat="1" applyFont="1" applyFill="1" applyBorder="1"/>
    <xf numFmtId="0" fontId="0" fillId="5" borderId="18" xfId="0" applyFill="1" applyBorder="1"/>
    <xf numFmtId="0" fontId="3" fillId="0" borderId="4" xfId="2" applyFont="1" applyBorder="1" applyAlignment="1">
      <alignment vertical="center"/>
    </xf>
    <xf numFmtId="0" fontId="3" fillId="0" borderId="14" xfId="2" applyFont="1" applyBorder="1" applyAlignment="1">
      <alignment vertical="center"/>
    </xf>
    <xf numFmtId="0" fontId="3" fillId="0" borderId="4" xfId="2" applyFont="1" applyBorder="1" applyAlignment="1" applyProtection="1">
      <alignment vertical="center"/>
      <protection locked="0"/>
    </xf>
    <xf numFmtId="0" fontId="3" fillId="0" borderId="14" xfId="2" applyFont="1" applyBorder="1" applyAlignment="1" applyProtection="1">
      <alignment vertical="center"/>
      <protection locked="0"/>
    </xf>
    <xf numFmtId="8" fontId="3" fillId="7" borderId="13" xfId="0" applyNumberFormat="1" applyFont="1" applyFill="1" applyBorder="1"/>
    <xf numFmtId="8" fontId="3" fillId="7" borderId="13" xfId="0" applyNumberFormat="1" applyFont="1" applyFill="1" applyBorder="1" applyProtection="1">
      <protection locked="0"/>
    </xf>
    <xf numFmtId="164" fontId="10" fillId="8" borderId="9" xfId="5" applyNumberFormat="1" applyFill="1"/>
    <xf numFmtId="164" fontId="12" fillId="8" borderId="9" xfId="5" applyNumberFormat="1" applyFont="1" applyFill="1"/>
    <xf numFmtId="44" fontId="17" fillId="3" borderId="9" xfId="6" applyFont="1" applyFill="1" applyBorder="1"/>
    <xf numFmtId="44" fontId="12" fillId="3" borderId="19" xfId="6" applyFont="1" applyFill="1" applyBorder="1"/>
    <xf numFmtId="0" fontId="14" fillId="3" borderId="19" xfId="5" applyFont="1" applyFill="1" applyBorder="1"/>
    <xf numFmtId="0" fontId="14" fillId="3" borderId="20" xfId="5" applyFont="1" applyFill="1" applyBorder="1"/>
    <xf numFmtId="164" fontId="12" fillId="3" borderId="21" xfId="5" applyNumberFormat="1" applyFont="1" applyFill="1" applyBorder="1"/>
    <xf numFmtId="0" fontId="14" fillId="3" borderId="13" xfId="5" applyFont="1" applyFill="1" applyBorder="1"/>
    <xf numFmtId="0" fontId="0" fillId="0" borderId="0" xfId="0" applyAlignment="1">
      <alignment horizontal="center"/>
    </xf>
    <xf numFmtId="0" fontId="0" fillId="5" borderId="0" xfId="0" applyFill="1" applyAlignment="1">
      <alignment horizontal="center"/>
    </xf>
    <xf numFmtId="0" fontId="2" fillId="0" borderId="4" xfId="2" applyBorder="1" applyAlignment="1" applyProtection="1">
      <alignment vertical="center"/>
      <protection locked="0"/>
    </xf>
    <xf numFmtId="0" fontId="2" fillId="0" borderId="14" xfId="2" applyBorder="1" applyAlignment="1" applyProtection="1">
      <alignment vertical="center"/>
      <protection locked="0"/>
    </xf>
    <xf numFmtId="0" fontId="3" fillId="0" borderId="4" xfId="2" applyFont="1" applyBorder="1" applyAlignment="1" applyProtection="1">
      <alignment vertical="center"/>
      <protection locked="0"/>
    </xf>
    <xf numFmtId="0" fontId="3" fillId="0" borderId="5" xfId="2" applyFont="1" applyBorder="1" applyAlignment="1" applyProtection="1">
      <alignment vertical="center"/>
      <protection locked="0"/>
    </xf>
    <xf numFmtId="0" fontId="16" fillId="0" borderId="1" xfId="2" applyFont="1" applyBorder="1" applyAlignment="1" applyProtection="1">
      <alignment vertical="center" wrapText="1"/>
      <protection locked="0"/>
    </xf>
    <xf numFmtId="0" fontId="16" fillId="0" borderId="2" xfId="2" applyFont="1" applyBorder="1" applyAlignment="1" applyProtection="1">
      <alignment vertical="center" wrapText="1"/>
      <protection locked="0"/>
    </xf>
    <xf numFmtId="0" fontId="16" fillId="0" borderId="3" xfId="2" applyFont="1" applyBorder="1" applyAlignment="1" applyProtection="1">
      <alignment vertical="center" wrapText="1"/>
      <protection locked="0"/>
    </xf>
    <xf numFmtId="0" fontId="2" fillId="0" borderId="4" xfId="2" applyBorder="1" applyAlignment="1">
      <alignment vertical="center"/>
    </xf>
    <xf numFmtId="0" fontId="2" fillId="0" borderId="14" xfId="2" applyBorder="1" applyAlignment="1">
      <alignment vertical="center"/>
    </xf>
    <xf numFmtId="0" fontId="16" fillId="0" borderId="1" xfId="2" applyFont="1" applyBorder="1" applyAlignment="1">
      <alignment horizontal="center" vertical="center" wrapText="1"/>
    </xf>
    <xf numFmtId="0" fontId="16" fillId="0" borderId="2" xfId="2" applyFont="1" applyBorder="1" applyAlignment="1">
      <alignment horizontal="center" vertical="center" wrapText="1"/>
    </xf>
    <xf numFmtId="0" fontId="16" fillId="0" borderId="3" xfId="2" applyFont="1" applyBorder="1" applyAlignment="1">
      <alignment horizontal="center" vertical="center" wrapText="1"/>
    </xf>
    <xf numFmtId="0" fontId="3" fillId="0" borderId="4" xfId="2" applyFont="1" applyBorder="1" applyAlignment="1">
      <alignment vertical="center"/>
    </xf>
    <xf numFmtId="0" fontId="3" fillId="0" borderId="5" xfId="2" applyFont="1" applyBorder="1" applyAlignment="1">
      <alignment vertical="center"/>
    </xf>
  </cellXfs>
  <cellStyles count="7">
    <cellStyle name="Currency" xfId="6" builtinId="4"/>
    <cellStyle name="Heading 1" xfId="1" builtinId="16" customBuiltin="1"/>
    <cellStyle name="Heading 2" xfId="2" builtinId="17" customBuiltin="1"/>
    <cellStyle name="Heading 3" xfId="3" builtinId="18" customBuiltin="1"/>
    <cellStyle name="Normal" xfId="0" builtinId="0" customBuiltin="1"/>
    <cellStyle name="Output" xfId="5" builtinId="21"/>
    <cellStyle name="Title" xfId="4" builtinId="15"/>
  </cellStyles>
  <dxfs count="139">
    <dxf>
      <font>
        <b/>
        <i val="0"/>
        <strike val="0"/>
        <condense val="0"/>
        <extend val="0"/>
        <outline val="0"/>
        <shadow val="0"/>
        <u val="none"/>
        <vertAlign val="baseline"/>
        <sz val="11"/>
        <color auto="1"/>
        <name val="Calibri"/>
        <family val="2"/>
        <scheme val="minor"/>
      </font>
      <fill>
        <patternFill patternType="solid">
          <fgColor indexed="64"/>
          <bgColor theme="6" tint="0.79998168889431442"/>
        </patternFill>
      </fill>
      <border diagonalUp="0" diagonalDown="0" outline="0">
        <left style="thin">
          <color rgb="FF3F3F3F"/>
        </left>
        <right style="thin">
          <color rgb="FF3F3F3F"/>
        </right>
        <top style="thin">
          <color rgb="FF3F3F3F"/>
        </top>
        <bottom style="thin">
          <color rgb="FF3F3F3F"/>
        </bottom>
      </border>
    </dxf>
    <dxf>
      <fill>
        <patternFill>
          <fgColor indexed="64"/>
          <bgColor theme="6" tint="0.79998168889431442"/>
        </patternFill>
      </fill>
    </dxf>
    <dxf>
      <font>
        <b/>
        <i val="0"/>
        <strike val="0"/>
        <condense val="0"/>
        <extend val="0"/>
        <outline val="0"/>
        <shadow val="0"/>
        <u val="none"/>
        <vertAlign val="baseline"/>
        <sz val="11"/>
        <color auto="1"/>
        <name val="Calibri"/>
        <family val="2"/>
        <scheme val="minor"/>
      </font>
      <numFmt numFmtId="164" formatCode="&quot;$&quot;#,##0.00"/>
      <fill>
        <patternFill patternType="solid">
          <fgColor indexed="64"/>
          <bgColor theme="6" tint="0.79998168889431442"/>
        </patternFill>
      </fill>
    </dxf>
    <dxf>
      <font>
        <b val="0"/>
      </font>
      <numFmt numFmtId="164" formatCode="&quot;$&quot;#,##0.00"/>
      <fill>
        <patternFill>
          <fgColor indexed="64"/>
          <bgColor theme="6" tint="0.79998168889431442"/>
        </patternFill>
      </fill>
    </dxf>
    <dxf>
      <font>
        <b/>
        <i val="0"/>
        <strike val="0"/>
        <condense val="0"/>
        <extend val="0"/>
        <outline val="0"/>
        <shadow val="0"/>
        <u val="none"/>
        <vertAlign val="baseline"/>
        <sz val="11"/>
        <color auto="1"/>
        <name val="Calibri"/>
        <family val="2"/>
        <scheme val="minor"/>
      </font>
      <numFmt numFmtId="164" formatCode="&quot;$&quot;#,##0.00"/>
      <fill>
        <patternFill patternType="solid">
          <fgColor indexed="64"/>
          <bgColor theme="6" tint="0.79998168889431442"/>
        </patternFill>
      </fill>
    </dxf>
    <dxf>
      <font>
        <b val="0"/>
      </font>
      <fill>
        <patternFill>
          <fgColor indexed="64"/>
          <bgColor theme="6" tint="0.79998168889431442"/>
        </patternFill>
      </fill>
    </dxf>
    <dxf>
      <font>
        <b/>
        <i val="0"/>
        <strike val="0"/>
        <condense val="0"/>
        <extend val="0"/>
        <outline val="0"/>
        <shadow val="0"/>
        <u val="none"/>
        <vertAlign val="baseline"/>
        <sz val="11"/>
        <color auto="1"/>
        <name val="Calibri"/>
        <family val="2"/>
        <scheme val="minor"/>
      </font>
      <fill>
        <patternFill patternType="solid">
          <fgColor indexed="64"/>
          <bgColor theme="6" tint="0.79998168889431442"/>
        </patternFill>
      </fill>
    </dxf>
    <dxf>
      <font>
        <b val="0"/>
      </font>
      <fill>
        <patternFill>
          <fgColor indexed="64"/>
          <bgColor theme="6" tint="0.79998168889431442"/>
        </patternFill>
      </fill>
    </dxf>
    <dxf>
      <font>
        <strike val="0"/>
        <outline val="0"/>
        <shadow val="0"/>
        <u val="none"/>
        <vertAlign val="baseline"/>
        <sz val="11"/>
        <color auto="1"/>
        <name val="Calibri"/>
        <family val="2"/>
        <scheme val="minor"/>
      </font>
      <fill>
        <patternFill>
          <fgColor indexed="64"/>
          <bgColor theme="6" tint="0.79998168889431442"/>
        </patternFill>
      </fill>
    </dxf>
    <dxf>
      <fill>
        <patternFill>
          <fgColor indexed="64"/>
          <bgColor theme="6" tint="0.79998168889431442"/>
        </patternFill>
      </fill>
    </dxf>
    <dxf>
      <font>
        <strike val="0"/>
        <outline val="0"/>
        <shadow val="0"/>
        <u val="none"/>
        <vertAlign val="baseline"/>
        <sz val="11"/>
        <color auto="1"/>
        <name val="Calibri"/>
        <family val="2"/>
        <scheme val="minor"/>
      </font>
      <fill>
        <patternFill>
          <fgColor indexed="64"/>
          <bgColor theme="6" tint="0.79998168889431442"/>
        </patternFill>
      </fill>
    </dxf>
    <dxf>
      <font>
        <b/>
        <i val="0"/>
        <strike val="0"/>
        <condense val="0"/>
        <extend val="0"/>
        <outline val="0"/>
        <shadow val="0"/>
        <u val="none"/>
        <vertAlign val="baseline"/>
        <sz val="11"/>
        <color auto="1"/>
        <name val="Calibri"/>
        <family val="2"/>
        <scheme val="minor"/>
      </font>
      <fill>
        <patternFill patternType="solid">
          <fgColor indexed="64"/>
          <bgColor theme="6" tint="0.79998168889431442"/>
        </patternFill>
      </fill>
      <border diagonalUp="0" diagonalDown="0" outline="0">
        <left style="thin">
          <color rgb="FF3F3F3F"/>
        </left>
        <right style="thin">
          <color rgb="FF3F3F3F"/>
        </right>
        <top style="thin">
          <color rgb="FF3F3F3F"/>
        </top>
        <bottom style="thin">
          <color rgb="FF3F3F3F"/>
        </bottom>
      </border>
    </dxf>
    <dxf>
      <fill>
        <patternFill>
          <fgColor indexed="64"/>
          <bgColor theme="6" tint="0.79998168889431442"/>
        </patternFill>
      </fill>
    </dxf>
    <dxf>
      <font>
        <b/>
        <i val="0"/>
        <strike val="0"/>
        <condense val="0"/>
        <extend val="0"/>
        <outline val="0"/>
        <shadow val="0"/>
        <u val="none"/>
        <vertAlign val="baseline"/>
        <sz val="11"/>
        <color auto="1"/>
        <name val="Calibri"/>
        <family val="2"/>
        <scheme val="minor"/>
      </font>
      <numFmt numFmtId="164" formatCode="&quot;$&quot;#,##0.00"/>
      <fill>
        <patternFill patternType="solid">
          <fgColor indexed="64"/>
          <bgColor theme="6" tint="0.79998168889431442"/>
        </patternFill>
      </fill>
    </dxf>
    <dxf>
      <font>
        <b val="0"/>
      </font>
      <numFmt numFmtId="164" formatCode="&quot;$&quot;#,##0.00"/>
      <fill>
        <patternFill>
          <fgColor indexed="64"/>
          <bgColor theme="6" tint="0.79998168889431442"/>
        </patternFill>
      </fill>
    </dxf>
    <dxf>
      <font>
        <b/>
        <i val="0"/>
        <strike val="0"/>
        <condense val="0"/>
        <extend val="0"/>
        <outline val="0"/>
        <shadow val="0"/>
        <u val="none"/>
        <vertAlign val="baseline"/>
        <sz val="11"/>
        <color auto="1"/>
        <name val="Calibri"/>
        <family val="2"/>
        <scheme val="minor"/>
      </font>
      <numFmt numFmtId="164" formatCode="&quot;$&quot;#,##0.00"/>
      <fill>
        <patternFill patternType="solid">
          <fgColor indexed="64"/>
          <bgColor theme="6" tint="0.79998168889431442"/>
        </patternFill>
      </fill>
    </dxf>
    <dxf>
      <font>
        <b val="0"/>
      </font>
      <fill>
        <patternFill>
          <fgColor indexed="64"/>
          <bgColor theme="6" tint="0.79998168889431442"/>
        </patternFill>
      </fill>
    </dxf>
    <dxf>
      <font>
        <b/>
        <i val="0"/>
        <strike val="0"/>
        <condense val="0"/>
        <extend val="0"/>
        <outline val="0"/>
        <shadow val="0"/>
        <u val="none"/>
        <vertAlign val="baseline"/>
        <sz val="11"/>
        <color auto="1"/>
        <name val="Calibri"/>
        <family val="2"/>
        <scheme val="minor"/>
      </font>
      <fill>
        <patternFill patternType="solid">
          <fgColor indexed="64"/>
          <bgColor theme="6" tint="0.79998168889431442"/>
        </patternFill>
      </fill>
    </dxf>
    <dxf>
      <font>
        <b val="0"/>
      </font>
      <fill>
        <patternFill>
          <fgColor indexed="64"/>
          <bgColor theme="6" tint="0.79998168889431442"/>
        </patternFill>
      </fill>
    </dxf>
    <dxf>
      <font>
        <strike val="0"/>
        <outline val="0"/>
        <shadow val="0"/>
        <u val="none"/>
        <vertAlign val="baseline"/>
        <sz val="11"/>
        <color auto="1"/>
        <name val="Calibri"/>
        <family val="2"/>
        <scheme val="minor"/>
      </font>
      <fill>
        <patternFill>
          <fgColor indexed="64"/>
          <bgColor theme="6" tint="0.79998168889431442"/>
        </patternFill>
      </fill>
    </dxf>
    <dxf>
      <fill>
        <patternFill>
          <fgColor indexed="64"/>
          <bgColor theme="6" tint="0.79998168889431442"/>
        </patternFill>
      </fill>
    </dxf>
    <dxf>
      <font>
        <strike val="0"/>
        <outline val="0"/>
        <shadow val="0"/>
        <u val="none"/>
        <vertAlign val="baseline"/>
        <sz val="11"/>
        <color auto="1"/>
        <name val="Calibri"/>
        <family val="2"/>
        <scheme val="minor"/>
      </font>
      <fill>
        <patternFill>
          <fgColor indexed="64"/>
          <bgColor theme="6" tint="0.79998168889431442"/>
        </patternFill>
      </fill>
    </dxf>
    <dxf>
      <font>
        <b/>
        <i val="0"/>
        <strike val="0"/>
        <condense val="0"/>
        <extend val="0"/>
        <outline val="0"/>
        <shadow val="0"/>
        <u val="none"/>
        <vertAlign val="baseline"/>
        <sz val="11"/>
        <color auto="1"/>
        <name val="Calibri"/>
        <family val="2"/>
        <scheme val="minor"/>
      </font>
      <numFmt numFmtId="34" formatCode="_(&quot;$&quot;* #,##0.00_);_(&quot;$&quot;* \(#,##0.00\);_(&quot;$&quot;* &quot;-&quot;??_);_(@_)"/>
      <fill>
        <patternFill patternType="solid">
          <fgColor indexed="64"/>
          <bgColor theme="6" tint="0.79998168889431442"/>
        </patternFill>
      </fill>
      <border diagonalUp="0" diagonalDown="0" outline="0">
        <left style="thin">
          <color rgb="FF3F3F3F"/>
        </left>
        <right style="thin">
          <color rgb="FF3F3F3F"/>
        </right>
        <top style="thin">
          <color rgb="FF3F3F3F"/>
        </top>
        <bottom style="thin">
          <color rgb="FF3F3F3F"/>
        </bottom>
      </border>
    </dxf>
    <dxf>
      <fill>
        <patternFill patternType="solid">
          <fgColor indexed="64"/>
          <bgColor theme="6" tint="0.79998168889431442"/>
        </patternFill>
      </fill>
    </dxf>
    <dxf>
      <font>
        <b/>
        <i val="0"/>
        <strike val="0"/>
        <condense val="0"/>
        <extend val="0"/>
        <outline val="0"/>
        <shadow val="0"/>
        <u val="none"/>
        <vertAlign val="baseline"/>
        <sz val="11"/>
        <color auto="1"/>
        <name val="Calibri"/>
        <family val="2"/>
        <scheme val="minor"/>
      </font>
      <numFmt numFmtId="164" formatCode="&quot;$&quot;#,##0.00"/>
      <fill>
        <patternFill patternType="solid">
          <fgColor indexed="64"/>
          <bgColor theme="6" tint="0.79998168889431442"/>
        </patternFill>
      </fill>
      <border diagonalUp="0" diagonalDown="0" outline="0">
        <left style="thin">
          <color rgb="FF3F3F3F"/>
        </left>
        <right style="thin">
          <color rgb="FF3F3F3F"/>
        </right>
        <top style="thin">
          <color rgb="FF3F3F3F"/>
        </top>
        <bottom style="thin">
          <color rgb="FF3F3F3F"/>
        </bottom>
      </border>
    </dxf>
    <dxf>
      <font>
        <b val="0"/>
      </font>
      <numFmt numFmtId="164" formatCode="&quot;$&quot;#,##0.00"/>
      <fill>
        <patternFill patternType="solid">
          <fgColor indexed="64"/>
          <bgColor theme="6" tint="0.79998168889431442"/>
        </patternFill>
      </fill>
    </dxf>
    <dxf>
      <font>
        <b/>
        <i val="0"/>
        <strike val="0"/>
        <condense val="0"/>
        <extend val="0"/>
        <outline val="0"/>
        <shadow val="0"/>
        <u val="none"/>
        <vertAlign val="baseline"/>
        <sz val="11"/>
        <color auto="1"/>
        <name val="Calibri"/>
        <family val="2"/>
        <scheme val="minor"/>
      </font>
      <numFmt numFmtId="164" formatCode="&quot;$&quot;#,##0.00"/>
      <fill>
        <patternFill patternType="solid">
          <fgColor indexed="64"/>
          <bgColor theme="6" tint="0.79998168889431442"/>
        </patternFill>
      </fill>
      <border diagonalUp="0" diagonalDown="0" outline="0">
        <left style="thin">
          <color rgb="FF3F3F3F"/>
        </left>
        <right style="thin">
          <color rgb="FF3F3F3F"/>
        </right>
        <top style="thin">
          <color rgb="FF3F3F3F"/>
        </top>
        <bottom style="thin">
          <color rgb="FF3F3F3F"/>
        </bottom>
      </border>
    </dxf>
    <dxf>
      <font>
        <b val="0"/>
      </font>
      <numFmt numFmtId="164" formatCode="&quot;$&quot;#,##0.00"/>
      <fill>
        <patternFill patternType="solid">
          <fgColor indexed="64"/>
          <bgColor theme="6" tint="0.79998168889431442"/>
        </patternFill>
      </fill>
    </dxf>
    <dxf>
      <font>
        <b/>
        <i val="0"/>
        <strike val="0"/>
        <condense val="0"/>
        <extend val="0"/>
        <outline val="0"/>
        <shadow val="0"/>
        <u val="none"/>
        <vertAlign val="baseline"/>
        <sz val="11"/>
        <color auto="1"/>
        <name val="Calibri"/>
        <family val="2"/>
        <scheme val="minor"/>
      </font>
      <fill>
        <patternFill patternType="solid">
          <fgColor indexed="64"/>
          <bgColor theme="6" tint="0.79998168889431442"/>
        </patternFill>
      </fill>
      <border diagonalUp="0" diagonalDown="0" outline="0">
        <left style="thin">
          <color rgb="FF3F3F3F"/>
        </left>
        <right style="thin">
          <color rgb="FF3F3F3F"/>
        </right>
        <top style="thin">
          <color rgb="FF3F3F3F"/>
        </top>
        <bottom style="thin">
          <color rgb="FF3F3F3F"/>
        </bottom>
      </border>
    </dxf>
    <dxf>
      <font>
        <b val="0"/>
      </font>
      <fill>
        <patternFill patternType="solid">
          <fgColor indexed="64"/>
          <bgColor theme="6" tint="0.79998168889431442"/>
        </patternFill>
      </fill>
    </dxf>
    <dxf>
      <font>
        <strike val="0"/>
        <outline val="0"/>
        <shadow val="0"/>
        <u val="none"/>
        <vertAlign val="baseline"/>
        <sz val="11"/>
        <color auto="1"/>
        <name val="Calibri"/>
        <family val="2"/>
        <scheme val="minor"/>
      </font>
      <fill>
        <patternFill patternType="solid">
          <fgColor indexed="64"/>
          <bgColor theme="6" tint="0.79998168889431442"/>
        </patternFill>
      </fill>
    </dxf>
    <dxf>
      <fill>
        <patternFill patternType="solid">
          <fgColor indexed="64"/>
          <bgColor theme="6" tint="0.79998168889431442"/>
        </patternFill>
      </fill>
    </dxf>
    <dxf>
      <font>
        <strike val="0"/>
        <outline val="0"/>
        <shadow val="0"/>
        <u val="none"/>
        <vertAlign val="baseline"/>
        <sz val="11"/>
        <color auto="1"/>
        <name val="Calibri"/>
        <family val="2"/>
        <scheme val="minor"/>
      </font>
      <fill>
        <patternFill patternType="solid">
          <fgColor indexed="64"/>
          <bgColor theme="6" tint="0.79998168889431442"/>
        </patternFill>
      </fill>
    </dxf>
    <dxf>
      <font>
        <b/>
        <i val="0"/>
        <strike val="0"/>
        <condense val="0"/>
        <extend val="0"/>
        <outline val="0"/>
        <shadow val="0"/>
        <u val="none"/>
        <vertAlign val="baseline"/>
        <sz val="11"/>
        <color auto="1"/>
        <name val="Calibri"/>
        <family val="2"/>
        <scheme val="minor"/>
      </font>
      <fill>
        <patternFill patternType="solid">
          <fgColor indexed="64"/>
          <bgColor theme="6" tint="0.79998168889431442"/>
        </patternFill>
      </fill>
      <border diagonalUp="0" diagonalDown="0" outline="0">
        <left style="thin">
          <color rgb="FF3F3F3F"/>
        </left>
        <right style="thin">
          <color rgb="FF3F3F3F"/>
        </right>
        <top style="thin">
          <color rgb="FF3F3F3F"/>
        </top>
        <bottom style="thin">
          <color rgb="FF3F3F3F"/>
        </bottom>
      </border>
    </dxf>
    <dxf>
      <fill>
        <patternFill patternType="solid">
          <fgColor indexed="64"/>
          <bgColor theme="6" tint="0.79998168889431442"/>
        </patternFill>
      </fill>
    </dxf>
    <dxf>
      <font>
        <b/>
        <i val="0"/>
        <strike val="0"/>
        <condense val="0"/>
        <extend val="0"/>
        <outline val="0"/>
        <shadow val="0"/>
        <u val="none"/>
        <vertAlign val="baseline"/>
        <sz val="11"/>
        <color auto="1"/>
        <name val="Calibri"/>
        <family val="2"/>
        <scheme val="minor"/>
      </font>
      <numFmt numFmtId="164" formatCode="&quot;$&quot;#,##0.00"/>
      <fill>
        <patternFill patternType="solid">
          <fgColor indexed="64"/>
          <bgColor theme="6" tint="0.79998168889431442"/>
        </patternFill>
      </fill>
    </dxf>
    <dxf>
      <font>
        <b val="0"/>
      </font>
      <numFmt numFmtId="164" formatCode="&quot;$&quot;#,##0.00"/>
      <fill>
        <patternFill patternType="solid">
          <fgColor indexed="64"/>
          <bgColor theme="6" tint="0.79998168889431442"/>
        </patternFill>
      </fill>
    </dxf>
    <dxf>
      <font>
        <b/>
        <i val="0"/>
        <strike val="0"/>
        <condense val="0"/>
        <extend val="0"/>
        <outline val="0"/>
        <shadow val="0"/>
        <u val="none"/>
        <vertAlign val="baseline"/>
        <sz val="11"/>
        <color auto="1"/>
        <name val="Calibri"/>
        <family val="2"/>
        <scheme val="minor"/>
      </font>
      <numFmt numFmtId="164" formatCode="&quot;$&quot;#,##0.00"/>
      <fill>
        <patternFill patternType="solid">
          <fgColor indexed="64"/>
          <bgColor theme="6" tint="0.79998168889431442"/>
        </patternFill>
      </fill>
    </dxf>
    <dxf>
      <font>
        <b val="0"/>
      </font>
      <numFmt numFmtId="164" formatCode="&quot;$&quot;#,##0.00"/>
      <fill>
        <patternFill patternType="solid">
          <fgColor indexed="64"/>
          <bgColor theme="6" tint="0.79998168889431442"/>
        </patternFill>
      </fill>
    </dxf>
    <dxf>
      <font>
        <b/>
        <i val="0"/>
        <strike val="0"/>
        <condense val="0"/>
        <extend val="0"/>
        <outline val="0"/>
        <shadow val="0"/>
        <u val="none"/>
        <vertAlign val="baseline"/>
        <sz val="11"/>
        <color auto="1"/>
        <name val="Calibri"/>
        <family val="2"/>
        <scheme val="minor"/>
      </font>
      <fill>
        <patternFill patternType="solid">
          <fgColor indexed="64"/>
          <bgColor theme="6" tint="0.79998168889431442"/>
        </patternFill>
      </fill>
    </dxf>
    <dxf>
      <font>
        <b val="0"/>
      </font>
      <fill>
        <patternFill patternType="solid">
          <fgColor indexed="64"/>
          <bgColor theme="6" tint="0.79998168889431442"/>
        </patternFill>
      </fill>
    </dxf>
    <dxf>
      <font>
        <strike val="0"/>
        <outline val="0"/>
        <shadow val="0"/>
        <u val="none"/>
        <vertAlign val="baseline"/>
        <sz val="11"/>
        <color auto="1"/>
        <name val="Calibri"/>
        <family val="2"/>
        <scheme val="minor"/>
      </font>
      <fill>
        <patternFill patternType="solid">
          <fgColor indexed="64"/>
          <bgColor theme="6" tint="0.79998168889431442"/>
        </patternFill>
      </fill>
    </dxf>
    <dxf>
      <fill>
        <patternFill patternType="solid">
          <fgColor indexed="64"/>
          <bgColor theme="6" tint="0.79998168889431442"/>
        </patternFill>
      </fill>
    </dxf>
    <dxf>
      <font>
        <strike val="0"/>
        <outline val="0"/>
        <shadow val="0"/>
        <u val="none"/>
        <vertAlign val="baseline"/>
        <sz val="11"/>
        <color auto="1"/>
        <name val="Calibri"/>
        <family val="2"/>
        <scheme val="minor"/>
      </font>
      <fill>
        <patternFill patternType="solid">
          <fgColor indexed="64"/>
          <bgColor theme="6" tint="0.79998168889431442"/>
        </patternFill>
      </fill>
    </dxf>
    <dxf>
      <font>
        <b/>
        <i val="0"/>
        <strike val="0"/>
        <condense val="0"/>
        <extend val="0"/>
        <outline val="0"/>
        <shadow val="0"/>
        <u val="none"/>
        <vertAlign val="baseline"/>
        <sz val="11"/>
        <color auto="1"/>
        <name val="Calibri"/>
        <family val="2"/>
        <scheme val="minor"/>
      </font>
      <fill>
        <patternFill patternType="solid">
          <fgColor indexed="64"/>
          <bgColor theme="6" tint="0.79998168889431442"/>
        </patternFill>
      </fill>
      <border diagonalUp="0" diagonalDown="0" outline="0">
        <left style="thin">
          <color rgb="FF3F3F3F"/>
        </left>
        <right style="thin">
          <color rgb="FF3F3F3F"/>
        </right>
        <top style="thin">
          <color rgb="FF3F3F3F"/>
        </top>
        <bottom style="thin">
          <color rgb="FF3F3F3F"/>
        </bottom>
      </border>
    </dxf>
    <dxf>
      <font>
        <b val="0"/>
      </font>
      <fill>
        <patternFill patternType="solid">
          <fgColor indexed="64"/>
          <bgColor theme="6" tint="0.79998168889431442"/>
        </patternFill>
      </fill>
    </dxf>
    <dxf>
      <font>
        <b/>
        <i val="0"/>
        <strike val="0"/>
        <condense val="0"/>
        <extend val="0"/>
        <outline val="0"/>
        <shadow val="0"/>
        <u val="none"/>
        <vertAlign val="baseline"/>
        <sz val="11"/>
        <color auto="1"/>
        <name val="Calibri"/>
        <family val="2"/>
        <scheme val="minor"/>
      </font>
      <numFmt numFmtId="164" formatCode="&quot;$&quot;#,##0.00"/>
      <fill>
        <patternFill patternType="solid">
          <fgColor indexed="64"/>
          <bgColor theme="6" tint="0.79998168889431442"/>
        </patternFill>
      </fill>
    </dxf>
    <dxf>
      <font>
        <b val="0"/>
      </font>
      <numFmt numFmtId="164" formatCode="&quot;$&quot;#,##0.00"/>
      <fill>
        <patternFill patternType="solid">
          <fgColor indexed="64"/>
          <bgColor theme="6" tint="0.79998168889431442"/>
        </patternFill>
      </fill>
    </dxf>
    <dxf>
      <font>
        <b/>
        <i val="0"/>
        <strike val="0"/>
        <condense val="0"/>
        <extend val="0"/>
        <outline val="0"/>
        <shadow val="0"/>
        <u val="none"/>
        <vertAlign val="baseline"/>
        <sz val="11"/>
        <color auto="1"/>
        <name val="Calibri"/>
        <family val="2"/>
        <scheme val="minor"/>
      </font>
      <numFmt numFmtId="164" formatCode="&quot;$&quot;#,##0.00"/>
      <fill>
        <patternFill patternType="solid">
          <fgColor indexed="64"/>
          <bgColor theme="6" tint="0.79998168889431442"/>
        </patternFill>
      </fill>
    </dxf>
    <dxf>
      <font>
        <b val="0"/>
      </font>
      <numFmt numFmtId="164" formatCode="&quot;$&quot;#,##0.00"/>
      <fill>
        <patternFill patternType="solid">
          <fgColor indexed="64"/>
          <bgColor theme="6" tint="0.79998168889431442"/>
        </patternFill>
      </fill>
    </dxf>
    <dxf>
      <font>
        <b/>
        <i val="0"/>
        <strike val="0"/>
        <condense val="0"/>
        <extend val="0"/>
        <outline val="0"/>
        <shadow val="0"/>
        <u val="none"/>
        <vertAlign val="baseline"/>
        <sz val="11"/>
        <color auto="1"/>
        <name val="Calibri"/>
        <family val="2"/>
        <scheme val="minor"/>
      </font>
      <fill>
        <patternFill patternType="solid">
          <fgColor indexed="64"/>
          <bgColor theme="6" tint="0.79998168889431442"/>
        </patternFill>
      </fill>
    </dxf>
    <dxf>
      <font>
        <b val="0"/>
      </font>
      <fill>
        <patternFill patternType="solid">
          <fgColor indexed="64"/>
          <bgColor theme="6" tint="0.79998168889431442"/>
        </patternFill>
      </fill>
    </dxf>
    <dxf>
      <font>
        <strike val="0"/>
        <outline val="0"/>
        <shadow val="0"/>
        <u val="none"/>
        <vertAlign val="baseline"/>
        <sz val="11"/>
        <color auto="1"/>
        <name val="Calibri"/>
        <family val="2"/>
        <scheme val="minor"/>
      </font>
      <fill>
        <patternFill patternType="solid">
          <fgColor indexed="64"/>
          <bgColor theme="6" tint="0.79998168889431442"/>
        </patternFill>
      </fill>
    </dxf>
    <dxf>
      <font>
        <b val="0"/>
      </font>
      <fill>
        <patternFill patternType="solid">
          <fgColor indexed="64"/>
          <bgColor theme="6" tint="0.79998168889431442"/>
        </patternFill>
      </fill>
    </dxf>
    <dxf>
      <font>
        <strike val="0"/>
        <outline val="0"/>
        <shadow val="0"/>
        <u val="none"/>
        <vertAlign val="baseline"/>
        <sz val="11"/>
        <color auto="1"/>
        <name val="Calibri"/>
        <family val="2"/>
        <scheme val="minor"/>
      </font>
      <fill>
        <patternFill patternType="solid">
          <fgColor indexed="64"/>
          <bgColor theme="6" tint="0.79998168889431442"/>
        </patternFill>
      </fill>
    </dxf>
    <dxf>
      <font>
        <b/>
        <i val="0"/>
        <strike val="0"/>
        <condense val="0"/>
        <extend val="0"/>
        <outline val="0"/>
        <shadow val="0"/>
        <u val="none"/>
        <vertAlign val="baseline"/>
        <sz val="11"/>
        <color auto="1"/>
        <name val="Calibri"/>
        <family val="2"/>
        <scheme val="minor"/>
      </font>
      <fill>
        <patternFill patternType="solid">
          <fgColor indexed="64"/>
          <bgColor theme="6" tint="0.79998168889431442"/>
        </patternFill>
      </fill>
      <border diagonalUp="0" diagonalDown="0" outline="0">
        <left style="thin">
          <color rgb="FF3F3F3F"/>
        </left>
        <right style="thin">
          <color rgb="FF3F3F3F"/>
        </right>
        <top style="thin">
          <color rgb="FF3F3F3F"/>
        </top>
        <bottom style="thin">
          <color rgb="FF3F3F3F"/>
        </bottom>
      </border>
    </dxf>
    <dxf>
      <fill>
        <patternFill patternType="solid">
          <fgColor indexed="64"/>
          <bgColor theme="6" tint="0.79998168889431442"/>
        </patternFill>
      </fill>
    </dxf>
    <dxf>
      <font>
        <b/>
        <i val="0"/>
        <strike val="0"/>
        <condense val="0"/>
        <extend val="0"/>
        <outline val="0"/>
        <shadow val="0"/>
        <u val="none"/>
        <vertAlign val="baseline"/>
        <sz val="11"/>
        <color auto="1"/>
        <name val="Calibri"/>
        <family val="2"/>
        <scheme val="minor"/>
      </font>
      <numFmt numFmtId="164" formatCode="&quot;$&quot;#,##0.00"/>
      <fill>
        <patternFill patternType="solid">
          <fgColor indexed="64"/>
          <bgColor theme="6" tint="0.79998168889431442"/>
        </patternFill>
      </fill>
    </dxf>
    <dxf>
      <font>
        <b val="0"/>
      </font>
      <numFmt numFmtId="164" formatCode="&quot;$&quot;#,##0.00"/>
      <fill>
        <patternFill patternType="solid">
          <fgColor indexed="64"/>
          <bgColor theme="6" tint="0.79998168889431442"/>
        </patternFill>
      </fill>
    </dxf>
    <dxf>
      <font>
        <b/>
        <i val="0"/>
        <strike val="0"/>
        <condense val="0"/>
        <extend val="0"/>
        <outline val="0"/>
        <shadow val="0"/>
        <u val="none"/>
        <vertAlign val="baseline"/>
        <sz val="11"/>
        <color auto="1"/>
        <name val="Calibri"/>
        <family val="2"/>
        <scheme val="minor"/>
      </font>
      <numFmt numFmtId="164" formatCode="&quot;$&quot;#,##0.00"/>
      <fill>
        <patternFill patternType="solid">
          <fgColor indexed="64"/>
          <bgColor theme="6" tint="0.79998168889431442"/>
        </patternFill>
      </fill>
    </dxf>
    <dxf>
      <font>
        <b val="0"/>
      </font>
      <numFmt numFmtId="164" formatCode="&quot;$&quot;#,##0.00"/>
      <fill>
        <patternFill patternType="solid">
          <fgColor indexed="64"/>
          <bgColor theme="6" tint="0.79998168889431442"/>
        </patternFill>
      </fill>
    </dxf>
    <dxf>
      <font>
        <b/>
        <i val="0"/>
        <strike val="0"/>
        <condense val="0"/>
        <extend val="0"/>
        <outline val="0"/>
        <shadow val="0"/>
        <u val="none"/>
        <vertAlign val="baseline"/>
        <sz val="11"/>
        <color auto="1"/>
        <name val="Calibri"/>
        <family val="2"/>
        <scheme val="minor"/>
      </font>
      <fill>
        <patternFill patternType="solid">
          <fgColor indexed="64"/>
          <bgColor theme="6" tint="0.79998168889431442"/>
        </patternFill>
      </fill>
    </dxf>
    <dxf>
      <font>
        <b val="0"/>
      </font>
      <fill>
        <patternFill patternType="solid">
          <fgColor indexed="64"/>
          <bgColor theme="6" tint="0.79998168889431442"/>
        </patternFill>
      </fill>
    </dxf>
    <dxf>
      <font>
        <strike val="0"/>
        <outline val="0"/>
        <shadow val="0"/>
        <u val="none"/>
        <vertAlign val="baseline"/>
        <sz val="11"/>
        <color auto="1"/>
        <name val="Calibri"/>
        <family val="2"/>
        <scheme val="minor"/>
      </font>
      <fill>
        <patternFill patternType="solid">
          <fgColor indexed="64"/>
          <bgColor theme="6" tint="0.79998168889431442"/>
        </patternFill>
      </fill>
    </dxf>
    <dxf>
      <fill>
        <patternFill patternType="solid">
          <fgColor indexed="64"/>
          <bgColor theme="6" tint="0.79998168889431442"/>
        </patternFill>
      </fill>
    </dxf>
    <dxf>
      <font>
        <strike val="0"/>
        <outline val="0"/>
        <shadow val="0"/>
        <u val="none"/>
        <vertAlign val="baseline"/>
        <sz val="11"/>
        <color auto="1"/>
        <name val="Calibri"/>
        <family val="2"/>
        <scheme val="minor"/>
      </font>
      <fill>
        <patternFill patternType="solid">
          <fgColor indexed="64"/>
          <bgColor theme="6" tint="0.79998168889431442"/>
        </patternFill>
      </fill>
    </dxf>
    <dxf>
      <font>
        <b/>
        <i val="0"/>
        <strike val="0"/>
        <condense val="0"/>
        <extend val="0"/>
        <outline val="0"/>
        <shadow val="0"/>
        <u val="none"/>
        <vertAlign val="baseline"/>
        <sz val="11"/>
        <color auto="1"/>
        <name val="Calibri"/>
        <family val="2"/>
        <scheme val="minor"/>
      </font>
      <fill>
        <patternFill patternType="solid">
          <fgColor indexed="64"/>
          <bgColor theme="6" tint="0.79998168889431442"/>
        </patternFill>
      </fill>
      <border diagonalUp="0" diagonalDown="0" outline="0">
        <left style="thin">
          <color rgb="FF3F3F3F"/>
        </left>
        <right style="thin">
          <color rgb="FF3F3F3F"/>
        </right>
        <top style="thin">
          <color rgb="FF3F3F3F"/>
        </top>
        <bottom style="thin">
          <color rgb="FF3F3F3F"/>
        </bottom>
      </border>
    </dxf>
    <dxf>
      <fill>
        <patternFill patternType="solid">
          <fgColor indexed="64"/>
          <bgColor theme="6" tint="0.79998168889431442"/>
        </patternFill>
      </fill>
    </dxf>
    <dxf>
      <font>
        <b/>
        <i val="0"/>
        <strike val="0"/>
        <condense val="0"/>
        <extend val="0"/>
        <outline val="0"/>
        <shadow val="0"/>
        <u val="none"/>
        <vertAlign val="baseline"/>
        <sz val="11"/>
        <color auto="1"/>
        <name val="Calibri"/>
        <family val="2"/>
        <scheme val="minor"/>
      </font>
      <numFmt numFmtId="164" formatCode="&quot;$&quot;#,##0.00"/>
      <fill>
        <patternFill patternType="solid">
          <fgColor indexed="64"/>
          <bgColor theme="6" tint="0.79998168889431442"/>
        </patternFill>
      </fill>
    </dxf>
    <dxf>
      <font>
        <b val="0"/>
      </font>
      <numFmt numFmtId="164" formatCode="&quot;$&quot;#,##0.00"/>
      <fill>
        <patternFill patternType="solid">
          <fgColor indexed="64"/>
          <bgColor theme="6" tint="0.79998168889431442"/>
        </patternFill>
      </fill>
    </dxf>
    <dxf>
      <font>
        <b/>
        <i val="0"/>
        <strike val="0"/>
        <condense val="0"/>
        <extend val="0"/>
        <outline val="0"/>
        <shadow val="0"/>
        <u val="none"/>
        <vertAlign val="baseline"/>
        <sz val="11"/>
        <color auto="1"/>
        <name val="Calibri"/>
        <family val="2"/>
        <scheme val="minor"/>
      </font>
      <numFmt numFmtId="164" formatCode="&quot;$&quot;#,##0.00"/>
      <fill>
        <patternFill patternType="solid">
          <fgColor indexed="64"/>
          <bgColor theme="6" tint="0.79998168889431442"/>
        </patternFill>
      </fill>
      <border diagonalUp="0" diagonalDown="0" outline="0">
        <left style="thin">
          <color rgb="FF3F3F3F"/>
        </left>
        <right style="thin">
          <color rgb="FF3F3F3F"/>
        </right>
        <top style="thin">
          <color rgb="FF3F3F3F"/>
        </top>
        <bottom style="thin">
          <color rgb="FF3F3F3F"/>
        </bottom>
      </border>
    </dxf>
    <dxf>
      <font>
        <b val="0"/>
      </font>
      <fill>
        <patternFill patternType="solid">
          <fgColor indexed="64"/>
          <bgColor theme="6" tint="0.79998168889431442"/>
        </patternFill>
      </fill>
    </dxf>
    <dxf>
      <font>
        <b/>
        <i val="0"/>
        <strike val="0"/>
        <condense val="0"/>
        <extend val="0"/>
        <outline val="0"/>
        <shadow val="0"/>
        <u val="none"/>
        <vertAlign val="baseline"/>
        <sz val="11"/>
        <color auto="1"/>
        <name val="Calibri"/>
        <family val="2"/>
        <scheme val="minor"/>
      </font>
      <fill>
        <patternFill patternType="solid">
          <fgColor indexed="64"/>
          <bgColor theme="6" tint="0.79998168889431442"/>
        </patternFill>
      </fill>
    </dxf>
    <dxf>
      <font>
        <b val="0"/>
      </font>
      <fill>
        <patternFill patternType="solid">
          <fgColor indexed="64"/>
          <bgColor theme="6" tint="0.79998168889431442"/>
        </patternFill>
      </fill>
    </dxf>
    <dxf>
      <font>
        <strike val="0"/>
        <outline val="0"/>
        <shadow val="0"/>
        <u val="none"/>
        <vertAlign val="baseline"/>
        <sz val="11"/>
        <color auto="1"/>
        <name val="Calibri"/>
        <family val="2"/>
        <scheme val="minor"/>
      </font>
      <fill>
        <patternFill patternType="solid">
          <fgColor indexed="64"/>
          <bgColor theme="6" tint="0.79998168889431442"/>
        </patternFill>
      </fill>
    </dxf>
    <dxf>
      <fill>
        <patternFill patternType="solid">
          <fgColor indexed="64"/>
          <bgColor theme="6" tint="0.79998168889431442"/>
        </patternFill>
      </fill>
    </dxf>
    <dxf>
      <font>
        <strike val="0"/>
        <outline val="0"/>
        <shadow val="0"/>
        <u val="none"/>
        <vertAlign val="baseline"/>
        <sz val="11"/>
        <color auto="1"/>
        <name val="Calibri"/>
        <family val="2"/>
        <scheme val="minor"/>
      </font>
      <fill>
        <patternFill patternType="solid">
          <fgColor indexed="64"/>
          <bgColor theme="6" tint="0.79998168889431442"/>
        </patternFill>
      </fill>
    </dxf>
    <dxf>
      <font>
        <b/>
        <i val="0"/>
        <strike val="0"/>
        <condense val="0"/>
        <extend val="0"/>
        <outline val="0"/>
        <shadow val="0"/>
        <u val="none"/>
        <vertAlign val="baseline"/>
        <sz val="11"/>
        <color auto="1"/>
        <name val="Calibri"/>
        <family val="2"/>
        <scheme val="minor"/>
      </font>
      <fill>
        <patternFill patternType="solid">
          <fgColor indexed="64"/>
          <bgColor theme="6" tint="0.79998168889431442"/>
        </patternFill>
      </fill>
      <border diagonalUp="0" diagonalDown="0" outline="0">
        <left style="thin">
          <color rgb="FF3F3F3F"/>
        </left>
        <right style="thin">
          <color rgb="FF3F3F3F"/>
        </right>
        <top style="thin">
          <color rgb="FF3F3F3F"/>
        </top>
        <bottom style="thin">
          <color rgb="FF3F3F3F"/>
        </bottom>
      </border>
    </dxf>
    <dxf>
      <font>
        <b val="0"/>
      </font>
      <fill>
        <patternFill patternType="solid">
          <fgColor indexed="64"/>
          <bgColor theme="6" tint="0.79998168889431442"/>
        </patternFill>
      </fill>
    </dxf>
    <dxf>
      <font>
        <b/>
        <i val="0"/>
        <strike val="0"/>
        <condense val="0"/>
        <extend val="0"/>
        <outline val="0"/>
        <shadow val="0"/>
        <u val="none"/>
        <vertAlign val="baseline"/>
        <sz val="11"/>
        <color auto="1"/>
        <name val="Calibri"/>
        <family val="2"/>
        <scheme val="minor"/>
      </font>
      <numFmt numFmtId="164" formatCode="&quot;$&quot;#,##0.00"/>
      <fill>
        <patternFill patternType="solid">
          <fgColor indexed="64"/>
          <bgColor theme="6" tint="0.79998168889431442"/>
        </patternFill>
      </fill>
    </dxf>
    <dxf>
      <numFmt numFmtId="164" formatCode="&quot;$&quot;#,##0.00"/>
      <fill>
        <patternFill patternType="solid">
          <fgColor indexed="64"/>
          <bgColor theme="6" tint="0.79998168889431442"/>
        </patternFill>
      </fill>
    </dxf>
    <dxf>
      <font>
        <b/>
        <i val="0"/>
        <strike val="0"/>
        <condense val="0"/>
        <extend val="0"/>
        <outline val="0"/>
        <shadow val="0"/>
        <u val="none"/>
        <vertAlign val="baseline"/>
        <sz val="11"/>
        <color auto="1"/>
        <name val="Calibri"/>
        <family val="2"/>
        <scheme val="minor"/>
      </font>
      <numFmt numFmtId="164" formatCode="&quot;$&quot;#,##0.00"/>
      <fill>
        <patternFill patternType="solid">
          <fgColor indexed="64"/>
          <bgColor theme="6" tint="0.79998168889431442"/>
        </patternFill>
      </fill>
    </dxf>
    <dxf>
      <numFmt numFmtId="164" formatCode="&quot;$&quot;#,##0.00"/>
      <fill>
        <patternFill patternType="solid">
          <fgColor indexed="64"/>
          <bgColor theme="6" tint="0.79998168889431442"/>
        </patternFill>
      </fill>
    </dxf>
    <dxf>
      <font>
        <b/>
        <i val="0"/>
        <strike val="0"/>
        <condense val="0"/>
        <extend val="0"/>
        <outline val="0"/>
        <shadow val="0"/>
        <u val="none"/>
        <vertAlign val="baseline"/>
        <sz val="11"/>
        <color auto="1"/>
        <name val="Calibri"/>
        <family val="2"/>
        <scheme val="minor"/>
      </font>
      <fill>
        <patternFill patternType="solid">
          <fgColor indexed="64"/>
          <bgColor theme="6" tint="0.79998168889431442"/>
        </patternFill>
      </fill>
    </dxf>
    <dxf>
      <font>
        <b val="0"/>
      </font>
      <fill>
        <patternFill patternType="solid">
          <fgColor indexed="64"/>
          <bgColor theme="6" tint="0.79998168889431442"/>
        </patternFill>
      </fill>
    </dxf>
    <dxf>
      <font>
        <strike val="0"/>
        <outline val="0"/>
        <shadow val="0"/>
        <u val="none"/>
        <vertAlign val="baseline"/>
        <sz val="11"/>
        <color auto="1"/>
        <name val="Calibri"/>
        <family val="2"/>
        <scheme val="minor"/>
      </font>
      <fill>
        <patternFill patternType="solid">
          <fgColor indexed="64"/>
          <bgColor theme="6" tint="0.79998168889431442"/>
        </patternFill>
      </fill>
    </dxf>
    <dxf>
      <fill>
        <patternFill patternType="solid">
          <fgColor indexed="64"/>
          <bgColor theme="6" tint="0.79998168889431442"/>
        </patternFill>
      </fill>
    </dxf>
    <dxf>
      <font>
        <strike val="0"/>
        <outline val="0"/>
        <shadow val="0"/>
        <u val="none"/>
        <vertAlign val="baseline"/>
        <sz val="11"/>
        <color auto="1"/>
        <name val="Calibri"/>
        <family val="2"/>
        <scheme val="minor"/>
      </font>
      <fill>
        <patternFill patternType="solid">
          <fgColor indexed="64"/>
          <bgColor theme="6" tint="0.79998168889431442"/>
        </patternFill>
      </fill>
    </dxf>
    <dxf>
      <font>
        <b/>
        <i val="0"/>
        <strike val="0"/>
        <condense val="0"/>
        <extend val="0"/>
        <outline val="0"/>
        <shadow val="0"/>
        <u val="none"/>
        <vertAlign val="baseline"/>
        <sz val="11"/>
        <color auto="1"/>
        <name val="Calibri"/>
        <family val="2"/>
        <scheme val="minor"/>
      </font>
      <fill>
        <patternFill patternType="solid">
          <fgColor indexed="64"/>
          <bgColor theme="6" tint="0.79998168889431442"/>
        </patternFill>
      </fill>
      <border diagonalUp="0" diagonalDown="0" outline="0">
        <left style="thin">
          <color rgb="FF3F3F3F"/>
        </left>
        <right style="thin">
          <color rgb="FF3F3F3F"/>
        </right>
        <top style="thin">
          <color rgb="FF3F3F3F"/>
        </top>
        <bottom style="thin">
          <color rgb="FF3F3F3F"/>
        </bottom>
      </border>
    </dxf>
    <dxf>
      <fill>
        <patternFill patternType="solid">
          <fgColor indexed="64"/>
          <bgColor theme="6" tint="0.79998168889431442"/>
        </patternFill>
      </fill>
    </dxf>
    <dxf>
      <font>
        <b/>
        <i val="0"/>
        <strike val="0"/>
        <condense val="0"/>
        <extend val="0"/>
        <outline val="0"/>
        <shadow val="0"/>
        <u val="none"/>
        <vertAlign val="baseline"/>
        <sz val="11"/>
        <color auto="1"/>
        <name val="Calibri"/>
        <family val="2"/>
        <scheme val="minor"/>
      </font>
      <numFmt numFmtId="164" formatCode="&quot;$&quot;#,##0.00"/>
      <fill>
        <patternFill patternType="solid">
          <fgColor indexed="64"/>
          <bgColor theme="6" tint="0.79998168889431442"/>
        </patternFill>
      </fill>
    </dxf>
    <dxf>
      <font>
        <b val="0"/>
      </font>
      <numFmt numFmtId="164" formatCode="&quot;$&quot;#,##0.00"/>
      <fill>
        <patternFill patternType="solid">
          <fgColor indexed="64"/>
          <bgColor theme="6" tint="0.79998168889431442"/>
        </patternFill>
      </fill>
    </dxf>
    <dxf>
      <font>
        <b/>
        <i val="0"/>
        <strike val="0"/>
        <condense val="0"/>
        <extend val="0"/>
        <outline val="0"/>
        <shadow val="0"/>
        <u val="none"/>
        <vertAlign val="baseline"/>
        <sz val="11"/>
        <color auto="1"/>
        <name val="Calibri"/>
        <family val="2"/>
        <scheme val="minor"/>
      </font>
      <numFmt numFmtId="164" formatCode="&quot;$&quot;#,##0.00"/>
      <fill>
        <patternFill patternType="solid">
          <fgColor indexed="64"/>
          <bgColor theme="6" tint="0.79998168889431442"/>
        </patternFill>
      </fill>
    </dxf>
    <dxf>
      <font>
        <b val="0"/>
      </font>
      <fill>
        <patternFill patternType="solid">
          <fgColor indexed="64"/>
          <bgColor theme="6" tint="0.79998168889431442"/>
        </patternFill>
      </fill>
    </dxf>
    <dxf>
      <font>
        <b/>
        <i val="0"/>
        <strike val="0"/>
        <condense val="0"/>
        <extend val="0"/>
        <outline val="0"/>
        <shadow val="0"/>
        <u val="none"/>
        <vertAlign val="baseline"/>
        <sz val="11"/>
        <color auto="1"/>
        <name val="Calibri"/>
        <family val="2"/>
        <scheme val="minor"/>
      </font>
      <fill>
        <patternFill patternType="solid">
          <fgColor indexed="64"/>
          <bgColor theme="6" tint="0.79998168889431442"/>
        </patternFill>
      </fill>
    </dxf>
    <dxf>
      <font>
        <b val="0"/>
      </font>
      <fill>
        <patternFill patternType="solid">
          <fgColor indexed="64"/>
          <bgColor theme="6" tint="0.79998168889431442"/>
        </patternFill>
      </fill>
    </dxf>
    <dxf>
      <font>
        <strike val="0"/>
        <outline val="0"/>
        <shadow val="0"/>
        <u val="none"/>
        <vertAlign val="baseline"/>
        <sz val="11"/>
        <color auto="1"/>
        <name val="Calibri"/>
        <family val="2"/>
        <scheme val="minor"/>
      </font>
      <fill>
        <patternFill patternType="solid">
          <fgColor indexed="64"/>
          <bgColor theme="6" tint="0.79998168889431442"/>
        </patternFill>
      </fill>
    </dxf>
    <dxf>
      <fill>
        <patternFill patternType="solid">
          <fgColor indexed="64"/>
          <bgColor theme="6" tint="0.79998168889431442"/>
        </patternFill>
      </fill>
    </dxf>
    <dxf>
      <font>
        <strike val="0"/>
        <outline val="0"/>
        <shadow val="0"/>
        <u val="none"/>
        <vertAlign val="baseline"/>
        <sz val="11"/>
        <color auto="1"/>
        <name val="Calibri"/>
        <family val="2"/>
        <scheme val="minor"/>
      </font>
      <fill>
        <patternFill patternType="solid">
          <fgColor indexed="64"/>
          <bgColor theme="6" tint="0.79998168889431442"/>
        </patternFill>
      </fill>
    </dxf>
    <dxf>
      <font>
        <b/>
        <i val="0"/>
        <strike val="0"/>
        <condense val="0"/>
        <extend val="0"/>
        <outline val="0"/>
        <shadow val="0"/>
        <u val="none"/>
        <vertAlign val="baseline"/>
        <sz val="11"/>
        <color auto="1"/>
        <name val="Calibri"/>
        <family val="2"/>
        <scheme val="minor"/>
      </font>
      <fill>
        <patternFill patternType="solid">
          <fgColor indexed="64"/>
          <bgColor theme="6" tint="0.79998168889431442"/>
        </patternFill>
      </fill>
      <border diagonalUp="0" diagonalDown="0" outline="0">
        <left style="thin">
          <color rgb="FF3F3F3F"/>
        </left>
        <right style="thin">
          <color rgb="FF3F3F3F"/>
        </right>
        <top style="thin">
          <color rgb="FF3F3F3F"/>
        </top>
        <bottom style="thin">
          <color rgb="FF3F3F3F"/>
        </bottom>
      </border>
    </dxf>
    <dxf>
      <fill>
        <patternFill patternType="solid">
          <fgColor indexed="64"/>
          <bgColor theme="6" tint="0.79998168889431442"/>
        </patternFill>
      </fill>
    </dxf>
    <dxf>
      <font>
        <b/>
        <i val="0"/>
        <strike val="0"/>
        <condense val="0"/>
        <extend val="0"/>
        <outline val="0"/>
        <shadow val="0"/>
        <u val="none"/>
        <vertAlign val="baseline"/>
        <sz val="11"/>
        <color auto="1"/>
        <name val="Calibri"/>
        <family val="2"/>
        <scheme val="minor"/>
      </font>
      <numFmt numFmtId="164" formatCode="&quot;$&quot;#,##0.00"/>
      <fill>
        <patternFill patternType="solid">
          <fgColor indexed="64"/>
          <bgColor theme="6" tint="0.79998168889431442"/>
        </patternFill>
      </fill>
    </dxf>
    <dxf>
      <font>
        <b val="0"/>
      </font>
      <numFmt numFmtId="164" formatCode="&quot;$&quot;#,##0.00"/>
      <fill>
        <patternFill patternType="solid">
          <fgColor indexed="64"/>
          <bgColor theme="6" tint="0.79998168889431442"/>
        </patternFill>
      </fill>
    </dxf>
    <dxf>
      <font>
        <b/>
        <i val="0"/>
        <strike val="0"/>
        <condense val="0"/>
        <extend val="0"/>
        <outline val="0"/>
        <shadow val="0"/>
        <u val="none"/>
        <vertAlign val="baseline"/>
        <sz val="11"/>
        <color auto="1"/>
        <name val="Calibri"/>
        <family val="2"/>
        <scheme val="minor"/>
      </font>
      <numFmt numFmtId="164" formatCode="&quot;$&quot;#,##0.00"/>
      <fill>
        <patternFill patternType="solid">
          <fgColor indexed="64"/>
          <bgColor theme="6" tint="0.79998168889431442"/>
        </patternFill>
      </fill>
    </dxf>
    <dxf>
      <font>
        <b val="0"/>
      </font>
      <numFmt numFmtId="164" formatCode="&quot;$&quot;#,##0.00"/>
      <fill>
        <patternFill patternType="solid">
          <fgColor indexed="64"/>
          <bgColor theme="6" tint="0.79998168889431442"/>
        </patternFill>
      </fill>
    </dxf>
    <dxf>
      <font>
        <b/>
        <i val="0"/>
        <strike val="0"/>
        <condense val="0"/>
        <extend val="0"/>
        <outline val="0"/>
        <shadow val="0"/>
        <u val="none"/>
        <vertAlign val="baseline"/>
        <sz val="11"/>
        <color auto="1"/>
        <name val="Calibri"/>
        <family val="2"/>
        <scheme val="minor"/>
      </font>
      <fill>
        <patternFill patternType="solid">
          <fgColor indexed="64"/>
          <bgColor theme="6" tint="0.79998168889431442"/>
        </patternFill>
      </fill>
    </dxf>
    <dxf>
      <font>
        <b val="0"/>
      </font>
      <fill>
        <patternFill patternType="solid">
          <fgColor indexed="64"/>
          <bgColor theme="6" tint="0.79998168889431442"/>
        </patternFill>
      </fill>
    </dxf>
    <dxf>
      <font>
        <strike val="0"/>
        <outline val="0"/>
        <shadow val="0"/>
        <u val="none"/>
        <vertAlign val="baseline"/>
        <sz val="11"/>
        <color auto="1"/>
        <name val="Calibri"/>
        <family val="2"/>
        <scheme val="minor"/>
      </font>
      <fill>
        <patternFill patternType="solid">
          <fgColor indexed="64"/>
          <bgColor theme="6" tint="0.79998168889431442"/>
        </patternFill>
      </fill>
    </dxf>
    <dxf>
      <fill>
        <patternFill patternType="solid">
          <fgColor indexed="64"/>
          <bgColor theme="6" tint="0.79998168889431442"/>
        </patternFill>
      </fill>
    </dxf>
    <dxf>
      <font>
        <strike val="0"/>
        <outline val="0"/>
        <shadow val="0"/>
        <u val="none"/>
        <vertAlign val="baseline"/>
        <sz val="11"/>
        <color auto="1"/>
        <name val="Calibri"/>
        <family val="2"/>
        <scheme val="minor"/>
      </font>
      <fill>
        <patternFill patternType="solid">
          <fgColor indexed="64"/>
          <bgColor theme="6" tint="0.79998168889431442"/>
        </patternFill>
      </fill>
    </dxf>
    <dxf>
      <font>
        <b/>
        <i val="0"/>
        <strike val="0"/>
        <condense val="0"/>
        <extend val="0"/>
        <outline val="0"/>
        <shadow val="0"/>
        <u val="none"/>
        <vertAlign val="baseline"/>
        <sz val="11"/>
        <color auto="1"/>
        <name val="Calibri"/>
        <family val="2"/>
        <scheme val="minor"/>
      </font>
      <numFmt numFmtId="34" formatCode="_(&quot;$&quot;* #,##0.00_);_(&quot;$&quot;* \(#,##0.00\);_(&quot;$&quot;* &quot;-&quot;??_);_(@_)"/>
      <fill>
        <patternFill patternType="solid">
          <fgColor indexed="64"/>
          <bgColor theme="6" tint="0.79998168889431442"/>
        </patternFill>
      </fill>
      <border diagonalUp="0" diagonalDown="0" outline="0">
        <left style="thin">
          <color rgb="FF3F3F3F"/>
        </left>
        <right style="thin">
          <color rgb="FF3F3F3F"/>
        </right>
        <top style="thin">
          <color rgb="FF3F3F3F"/>
        </top>
        <bottom style="thin">
          <color rgb="FF3F3F3F"/>
        </bottom>
      </border>
    </dxf>
    <dxf>
      <fill>
        <patternFill patternType="solid">
          <fgColor indexed="64"/>
          <bgColor theme="6" tint="0.79998168889431442"/>
        </patternFill>
      </fill>
    </dxf>
    <dxf>
      <font>
        <b/>
        <i val="0"/>
        <strike val="0"/>
        <condense val="0"/>
        <extend val="0"/>
        <outline val="0"/>
        <shadow val="0"/>
        <u val="none"/>
        <vertAlign val="baseline"/>
        <sz val="11"/>
        <color auto="1"/>
        <name val="Calibri"/>
        <family val="2"/>
        <scheme val="minor"/>
      </font>
      <numFmt numFmtId="164" formatCode="&quot;$&quot;#,##0.00"/>
      <fill>
        <patternFill patternType="solid">
          <fgColor indexed="64"/>
          <bgColor theme="6" tint="0.79998168889431442"/>
        </patternFill>
      </fill>
      <border diagonalUp="0" diagonalDown="0" outline="0">
        <left style="thin">
          <color rgb="FF3F3F3F"/>
        </left>
        <right style="thin">
          <color rgb="FF3F3F3F"/>
        </right>
        <top style="thin">
          <color rgb="FF3F3F3F"/>
        </top>
        <bottom style="thin">
          <color rgb="FF3F3F3F"/>
        </bottom>
      </border>
    </dxf>
    <dxf>
      <font>
        <b val="0"/>
      </font>
      <numFmt numFmtId="164" formatCode="&quot;$&quot;#,##0.00"/>
      <fill>
        <patternFill patternType="solid">
          <fgColor indexed="64"/>
          <bgColor theme="6" tint="0.79998168889431442"/>
        </patternFill>
      </fill>
    </dxf>
    <dxf>
      <font>
        <b/>
        <i val="0"/>
        <strike val="0"/>
        <condense val="0"/>
        <extend val="0"/>
        <outline val="0"/>
        <shadow val="0"/>
        <u val="none"/>
        <vertAlign val="baseline"/>
        <sz val="11"/>
        <color auto="1"/>
        <name val="Calibri"/>
        <family val="2"/>
        <scheme val="minor"/>
      </font>
      <numFmt numFmtId="164" formatCode="&quot;$&quot;#,##0.00"/>
      <fill>
        <patternFill patternType="solid">
          <fgColor indexed="64"/>
          <bgColor theme="6" tint="0.79998168889431442"/>
        </patternFill>
      </fill>
      <border diagonalUp="0" diagonalDown="0" outline="0">
        <left style="thin">
          <color rgb="FF3F3F3F"/>
        </left>
        <right style="thin">
          <color rgb="FF3F3F3F"/>
        </right>
        <top style="thin">
          <color rgb="FF3F3F3F"/>
        </top>
        <bottom style="thin">
          <color rgb="FF3F3F3F"/>
        </bottom>
      </border>
    </dxf>
    <dxf>
      <font>
        <b val="0"/>
      </font>
      <fill>
        <patternFill patternType="solid">
          <fgColor indexed="64"/>
          <bgColor theme="6" tint="0.79998168889431442"/>
        </patternFill>
      </fill>
    </dxf>
    <dxf>
      <font>
        <b/>
        <i val="0"/>
        <strike val="0"/>
        <condense val="0"/>
        <extend val="0"/>
        <outline val="0"/>
        <shadow val="0"/>
        <u val="none"/>
        <vertAlign val="baseline"/>
        <sz val="11"/>
        <color auto="1"/>
        <name val="Calibri"/>
        <family val="2"/>
        <scheme val="minor"/>
      </font>
      <fill>
        <patternFill patternType="solid">
          <fgColor indexed="64"/>
          <bgColor theme="6" tint="0.79998168889431442"/>
        </patternFill>
      </fill>
      <border diagonalUp="0" diagonalDown="0" outline="0">
        <left style="thin">
          <color rgb="FF3F3F3F"/>
        </left>
        <right style="thin">
          <color rgb="FF3F3F3F"/>
        </right>
        <top style="thin">
          <color rgb="FF3F3F3F"/>
        </top>
        <bottom style="thin">
          <color rgb="FF3F3F3F"/>
        </bottom>
      </border>
    </dxf>
    <dxf>
      <font>
        <b val="0"/>
      </font>
      <fill>
        <patternFill patternType="solid">
          <fgColor indexed="64"/>
          <bgColor theme="6" tint="0.79998168889431442"/>
        </patternFill>
      </fill>
    </dxf>
    <dxf>
      <font>
        <strike val="0"/>
        <outline val="0"/>
        <shadow val="0"/>
        <u val="none"/>
        <vertAlign val="baseline"/>
        <sz val="11"/>
        <color auto="1"/>
        <name val="Calibri"/>
        <family val="2"/>
        <scheme val="minor"/>
      </font>
      <fill>
        <patternFill patternType="solid">
          <fgColor indexed="64"/>
          <bgColor theme="6" tint="0.79998168889431442"/>
        </patternFill>
      </fill>
    </dxf>
    <dxf>
      <fill>
        <patternFill patternType="solid">
          <fgColor indexed="64"/>
          <bgColor theme="6" tint="0.79998168889431442"/>
        </patternFill>
      </fill>
    </dxf>
    <dxf>
      <font>
        <strike val="0"/>
        <outline val="0"/>
        <shadow val="0"/>
        <u val="none"/>
        <vertAlign val="baseline"/>
        <sz val="11"/>
        <color auto="1"/>
        <name val="Calibri"/>
        <family val="2"/>
        <scheme val="minor"/>
      </font>
      <fill>
        <patternFill patternType="solid">
          <fgColor indexed="64"/>
          <bgColor theme="6" tint="0.79998168889431442"/>
        </patternFill>
      </fill>
    </dxf>
    <dxf>
      <font>
        <b val="0"/>
        <i val="0"/>
        <strike val="0"/>
        <condense val="0"/>
        <extend val="0"/>
        <outline val="0"/>
        <shadow val="0"/>
        <u val="none"/>
        <vertAlign val="baseline"/>
        <sz val="10"/>
        <color theme="1" tint="0.24994659260841701"/>
        <name val="Calibri"/>
        <family val="2"/>
        <scheme val="minor"/>
      </font>
      <fill>
        <patternFill patternType="solid">
          <fgColor indexed="64"/>
          <bgColor theme="0"/>
        </patternFill>
      </fill>
      <border diagonalUp="0" diagonalDown="0" outline="0">
        <left/>
        <right/>
        <top/>
        <bottom/>
      </border>
    </dxf>
    <dxf>
      <fill>
        <patternFill>
          <fgColor indexed="64"/>
          <bgColor theme="0"/>
        </patternFill>
      </fill>
      <border outline="0">
        <left style="thin">
          <color rgb="FF3F3F3F"/>
        </left>
      </border>
    </dxf>
    <dxf>
      <font>
        <b/>
        <i val="0"/>
        <strike val="0"/>
        <condense val="0"/>
        <extend val="0"/>
        <outline val="0"/>
        <shadow val="0"/>
        <u val="none"/>
        <vertAlign val="baseline"/>
        <sz val="11"/>
        <color auto="1"/>
        <name val="Calibri"/>
        <family val="2"/>
        <scheme val="minor"/>
      </font>
      <numFmt numFmtId="34" formatCode="_(&quot;$&quot;* #,##0.00_);_(&quot;$&quot;* \(#,##0.00\);_(&quot;$&quot;* &quot;-&quot;??_);_(@_)"/>
      <fill>
        <patternFill patternType="solid">
          <fgColor indexed="64"/>
          <bgColor theme="6" tint="0.79998168889431442"/>
        </patternFill>
      </fill>
      <border diagonalUp="0" diagonalDown="0" outline="0">
        <left style="thin">
          <color rgb="FF3F3F3F"/>
        </left>
        <right style="thin">
          <color rgb="FF3F3F3F"/>
        </right>
        <top style="thin">
          <color rgb="FF3F3F3F"/>
        </top>
        <bottom style="thin">
          <color rgb="FF3F3F3F"/>
        </bottom>
      </border>
    </dxf>
    <dxf>
      <fill>
        <patternFill patternType="solid">
          <fgColor indexed="64"/>
          <bgColor theme="6" tint="0.79998168889431442"/>
        </patternFill>
      </fill>
    </dxf>
    <dxf>
      <font>
        <b/>
        <i val="0"/>
        <strike val="0"/>
        <condense val="0"/>
        <extend val="0"/>
        <outline val="0"/>
        <shadow val="0"/>
        <u val="none"/>
        <vertAlign val="baseline"/>
        <sz val="11"/>
        <color auto="1"/>
        <name val="Calibri"/>
        <family val="2"/>
        <scheme val="minor"/>
      </font>
      <numFmt numFmtId="164" formatCode="&quot;$&quot;#,##0.00"/>
      <fill>
        <patternFill patternType="solid">
          <fgColor indexed="64"/>
          <bgColor theme="6" tint="0.79998168889431442"/>
        </patternFill>
      </fill>
      <border diagonalUp="0" diagonalDown="0" outline="0">
        <left style="thin">
          <color rgb="FF3F3F3F"/>
        </left>
        <right style="thin">
          <color rgb="FF3F3F3F"/>
        </right>
        <top style="thin">
          <color rgb="FF3F3F3F"/>
        </top>
        <bottom style="thin">
          <color rgb="FF3F3F3F"/>
        </bottom>
      </border>
    </dxf>
    <dxf>
      <font>
        <b val="0"/>
      </font>
      <numFmt numFmtId="164" formatCode="&quot;$&quot;#,##0.00"/>
      <fill>
        <patternFill patternType="solid">
          <fgColor indexed="64"/>
          <bgColor theme="6" tint="0.79998168889431442"/>
        </patternFill>
      </fill>
      <border outline="0">
        <left/>
        <right style="thin">
          <color rgb="FF3F3F3F"/>
        </right>
      </border>
    </dxf>
    <dxf>
      <font>
        <b/>
        <i val="0"/>
        <strike val="0"/>
        <condense val="0"/>
        <extend val="0"/>
        <outline val="0"/>
        <shadow val="0"/>
        <u val="none"/>
        <vertAlign val="baseline"/>
        <sz val="11"/>
        <color auto="1"/>
        <name val="Calibri"/>
        <family val="2"/>
        <scheme val="minor"/>
      </font>
      <numFmt numFmtId="164" formatCode="&quot;$&quot;#,##0.00"/>
      <fill>
        <patternFill patternType="solid">
          <fgColor indexed="64"/>
          <bgColor theme="6" tint="0.79998168889431442"/>
        </patternFill>
      </fill>
      <border diagonalUp="0" diagonalDown="0" outline="0">
        <left style="thin">
          <color rgb="FF3F3F3F"/>
        </left>
        <right style="thin">
          <color rgb="FF3F3F3F"/>
        </right>
        <top style="thin">
          <color rgb="FF3F3F3F"/>
        </top>
        <bottom style="thin">
          <color rgb="FF3F3F3F"/>
        </bottom>
      </border>
    </dxf>
    <dxf>
      <font>
        <b val="0"/>
      </font>
      <fill>
        <patternFill patternType="solid">
          <fgColor indexed="64"/>
          <bgColor theme="6" tint="0.79998168889431442"/>
        </patternFill>
      </fill>
      <border>
        <left style="thin">
          <color rgb="FF3F3F3F"/>
        </left>
        <right/>
      </border>
    </dxf>
    <dxf>
      <font>
        <b/>
        <i val="0"/>
        <strike val="0"/>
        <condense val="0"/>
        <extend val="0"/>
        <outline val="0"/>
        <shadow val="0"/>
        <u val="none"/>
        <vertAlign val="baseline"/>
        <sz val="11"/>
        <color auto="1"/>
        <name val="Calibri"/>
        <family val="2"/>
        <scheme val="minor"/>
      </font>
      <fill>
        <patternFill patternType="solid">
          <fgColor indexed="64"/>
          <bgColor theme="6" tint="0.79998168889431442"/>
        </patternFill>
      </fill>
      <border diagonalUp="0" diagonalDown="0" outline="0">
        <left style="thin">
          <color rgb="FF3F3F3F"/>
        </left>
        <right style="thin">
          <color rgb="FF3F3F3F"/>
        </right>
        <top style="thin">
          <color rgb="FF3F3F3F"/>
        </top>
        <bottom style="thin">
          <color rgb="FF3F3F3F"/>
        </bottom>
      </border>
    </dxf>
    <dxf>
      <font>
        <b val="0"/>
      </font>
      <fill>
        <patternFill patternType="solid">
          <fgColor indexed="64"/>
          <bgColor theme="6" tint="0.79998168889431442"/>
        </patternFill>
      </fill>
      <border outline="0">
        <right style="thin">
          <color rgb="FF3F3F3F"/>
        </right>
      </border>
    </dxf>
    <dxf>
      <fill>
        <patternFill patternType="solid">
          <fgColor indexed="64"/>
          <bgColor theme="2" tint="-0.499984740745262"/>
        </patternFill>
      </fill>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Light9" defaultPivotStyle="PivotStyleLight16">
    <tableStyle name="Personal monthly budget" pivot="0" count="7" xr9:uid="{DF2684C2-C435-47FA-9646-E632C3AE8948}">
      <tableStyleElement type="wholeTable" dxfId="138"/>
      <tableStyleElement type="headerRow" dxfId="137"/>
      <tableStyleElement type="totalRow" dxfId="136"/>
      <tableStyleElement type="firstColumn" dxfId="135"/>
      <tableStyleElement type="lastColumn" dxfId="134"/>
      <tableStyleElement type="firstRowStripe" dxfId="133"/>
      <tableStyleElement type="firstColumnStripe" dxfId="13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92867</xdr:colOff>
      <xdr:row>69</xdr:row>
      <xdr:rowOff>145256</xdr:rowOff>
    </xdr:from>
    <xdr:to>
      <xdr:col>10</xdr:col>
      <xdr:colOff>85724</xdr:colOff>
      <xdr:row>75</xdr:row>
      <xdr:rowOff>9525</xdr:rowOff>
    </xdr:to>
    <xdr:sp macro="" textlink="">
      <xdr:nvSpPr>
        <xdr:cNvPr id="7" name="TextBox 6">
          <a:extLst>
            <a:ext uri="{FF2B5EF4-FFF2-40B4-BE49-F238E27FC236}">
              <a16:creationId xmlns:a16="http://schemas.microsoft.com/office/drawing/2014/main" id="{D4F2EF30-2BA8-4E34-B999-AA5947A70875}"/>
            </a:ext>
          </a:extLst>
        </xdr:cNvPr>
        <xdr:cNvSpPr txBox="1"/>
      </xdr:nvSpPr>
      <xdr:spPr>
        <a:xfrm>
          <a:off x="92867" y="13061156"/>
          <a:ext cx="10222707" cy="8358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Financial Consultants of Manning Wealth Management are Registered Representatives and Investment Adviser Representatives with/and offer securities and advisory services through Commonwealth Financial Network®, Member FINRA/SIPC, a Registered Investment Adviser. They are also Investment Adviser Representatives of Manning Wealth Management. Financial planning services offered through Manning Wealth Management are separate and unrelated to Commonwealth. Fixed insurance products and services offered through CES Insurance Agency.</a:t>
          </a:r>
        </a:p>
        <a:p>
          <a:endParaRPr lang="en-US" sz="1100"/>
        </a:p>
      </xdr:txBody>
    </xdr:sp>
    <xdr:clientData/>
  </xdr:twoCellAnchor>
  <xdr:twoCellAnchor editAs="oneCell">
    <xdr:from>
      <xdr:col>2</xdr:col>
      <xdr:colOff>209549</xdr:colOff>
      <xdr:row>0</xdr:row>
      <xdr:rowOff>57150</xdr:rowOff>
    </xdr:from>
    <xdr:to>
      <xdr:col>7</xdr:col>
      <xdr:colOff>603490</xdr:colOff>
      <xdr:row>3</xdr:row>
      <xdr:rowOff>142875</xdr:rowOff>
    </xdr:to>
    <xdr:pic>
      <xdr:nvPicPr>
        <xdr:cNvPr id="3" name="Picture 2">
          <a:extLst>
            <a:ext uri="{FF2B5EF4-FFF2-40B4-BE49-F238E27FC236}">
              <a16:creationId xmlns:a16="http://schemas.microsoft.com/office/drawing/2014/main" id="{46D52B5B-D512-4466-BFE2-06B8CB7A79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57449" y="57150"/>
          <a:ext cx="5499341" cy="5715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ousing" displayName="Housing" ref="B17:F28" totalsRowCount="1" headerRowDxfId="131">
  <autoFilter ref="B17:F27" xr:uid="{00000000-0009-0000-0100-000001000000}">
    <filterColumn colId="0" hiddenButton="1"/>
    <filterColumn colId="1" hiddenButton="1"/>
    <filterColumn colId="2" hiddenButton="1"/>
    <filterColumn colId="3" hiddenButton="1"/>
    <filterColumn colId="4" hiddenButton="1"/>
  </autoFilter>
  <tableColumns count="5">
    <tableColumn id="1" xr3:uid="{00000000-0010-0000-0000-000001000000}" name="HOUSING" totalsRowLabel="Subtotal" dataDxfId="130" totalsRowDxfId="129" dataCellStyle="Output"/>
    <tableColumn id="2" xr3:uid="{00000000-0010-0000-0000-000002000000}" name="Monthly Cost" totalsRowFunction="custom" dataDxfId="128" totalsRowDxfId="127" dataCellStyle="Currency">
      <totalsRowFormula>SUM(Housing[Monthly Cost])</totalsRowFormula>
    </tableColumn>
    <tableColumn id="3" xr3:uid="{00000000-0010-0000-0000-000003000000}" name="Annual Cost" totalsRowFunction="custom" dataDxfId="126" totalsRowDxfId="125" dataCellStyle="Output">
      <calculatedColumnFormula>Housing[[#This Row],[Monthly Cost]]*12</calculatedColumnFormula>
      <totalsRowFormula>SUM(Housing[Annual Cost])</totalsRowFormula>
    </tableColumn>
    <tableColumn id="4" xr3:uid="{00000000-0010-0000-0000-000004000000}" name="Notes" dataDxfId="124" totalsRowDxfId="123" dataCellStyle="Currency"/>
    <tableColumn id="5" xr3:uid="{45B8232B-B95E-4656-8116-C04043D14493}" name="Column1" dataDxfId="122" totalsRowDxfId="121"/>
  </tableColumns>
  <tableStyleInfo name="Personal monthly budget" showFirstColumn="1" showLastColumn="1" showRowStripes="0" showColumnStripes="0"/>
  <extLst>
    <ext xmlns:x14="http://schemas.microsoft.com/office/spreadsheetml/2009/9/main" uri="{504A1905-F514-4f6f-8877-14C23A59335A}">
      <x14:table altTextSummary="Enter Projected and Actual Housing Costs in this table. Difference is auto calculated"/>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Legal" displayName="Legal" ref="G52:J56" totalsRowCount="1" headerRowDxfId="32" dataDxfId="31" totalsRowDxfId="30" headerRowCellStyle="Output" dataCellStyle="Output" totalsRowCellStyle="Output">
  <autoFilter ref="G52:J55" xr:uid="{00000000-0009-0000-0100-00000B000000}">
    <filterColumn colId="0" hiddenButton="1"/>
    <filterColumn colId="1" hiddenButton="1"/>
    <filterColumn colId="2" hiddenButton="1"/>
    <filterColumn colId="3" hiddenButton="1"/>
  </autoFilter>
  <tableColumns count="4">
    <tableColumn id="1" xr3:uid="{00000000-0010-0000-0A00-000001000000}" name="ENTERTAINMENT" totalsRowLabel="Subtotal" dataDxfId="29" totalsRowDxfId="28" dataCellStyle="Output"/>
    <tableColumn id="2" xr3:uid="{00000000-0010-0000-0A00-000002000000}" name="Monthly Cost" totalsRowFunction="custom" dataDxfId="27" totalsRowDxfId="26" dataCellStyle="Output">
      <totalsRowFormula>SUM(Legal[Monthly Cost])</totalsRowFormula>
    </tableColumn>
    <tableColumn id="3" xr3:uid="{00000000-0010-0000-0A00-000003000000}" name="Annual Cost" totalsRowFunction="custom" dataDxfId="25" totalsRowDxfId="24" dataCellStyle="Output">
      <calculatedColumnFormula>Legal[[#This Row],[Monthly Cost]]*12</calculatedColumnFormula>
      <totalsRowFormula>SUM(Legal[Annual Cost])</totalsRowFormula>
    </tableColumn>
    <tableColumn id="4" xr3:uid="{00000000-0010-0000-0A00-000004000000}" name="Notes" dataDxfId="23" totalsRowDxfId="22" dataCellStyle="Currency"/>
  </tableColumns>
  <tableStyleInfo name="Personal monthly budget" showFirstColumn="1" showLastColumn="1" showRowStripes="0" showColumnStripes="0"/>
  <extLst>
    <ext xmlns:x14="http://schemas.microsoft.com/office/spreadsheetml/2009/9/main" uri="{504A1905-F514-4f6f-8877-14C23A59335A}">
      <x14:table altTextSummary="Enter Projected and Actual Legal Costs in this table. Difference is auto calculated"/>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PersonalCare" displayName="PersonalCare" ref="B60:E68" totalsRowCount="1" headerRowDxfId="21" dataDxfId="20" totalsRowDxfId="19" headerRowCellStyle="Output" dataCellStyle="Output" totalsRowCellStyle="Output">
  <autoFilter ref="B60:E67" xr:uid="{00000000-0009-0000-0100-00000C000000}">
    <filterColumn colId="0" hiddenButton="1"/>
    <filterColumn colId="1" hiddenButton="1"/>
    <filterColumn colId="2" hiddenButton="1"/>
    <filterColumn colId="3" hiddenButton="1"/>
  </autoFilter>
  <tableColumns count="4">
    <tableColumn id="1" xr3:uid="{00000000-0010-0000-0B00-000001000000}" name="PERSONAL CARE" totalsRowLabel="Subtotal" dataDxfId="18" totalsRowDxfId="17" dataCellStyle="Output" totalsRowCellStyle="Output"/>
    <tableColumn id="2" xr3:uid="{00000000-0010-0000-0B00-000002000000}" name="Monthly Cost " totalsRowFunction="custom" dataDxfId="16" totalsRowDxfId="15" dataCellStyle="Output" totalsRowCellStyle="Output">
      <totalsRowFormula>SUM(PersonalCare[[Monthly Cost ]])</totalsRowFormula>
    </tableColumn>
    <tableColumn id="3" xr3:uid="{00000000-0010-0000-0B00-000003000000}" name="Annual Cost" totalsRowFunction="custom" dataDxfId="14" totalsRowDxfId="13" dataCellStyle="Output" totalsRowCellStyle="Output">
      <calculatedColumnFormula>PersonalCare[[#This Row],[Monthly Cost ]]*12</calculatedColumnFormula>
      <totalsRowFormula>SUM(PersonalCare[Annual Cost])</totalsRowFormula>
    </tableColumn>
    <tableColumn id="4" xr3:uid="{00000000-0010-0000-0B00-000004000000}" name="Notes" dataDxfId="12" totalsRowDxfId="11" dataCellStyle="Currency" totalsRowCellStyle="Currency">
      <calculatedColumnFormula>PersonalCare[[#This Row],[Monthly Cost ]]-PersonalCare[[#This Row],[Annual Cost]]</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Enter Projected and Actual Personal Care Costs in this table. Difference is auto calculated"/>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C7F584F8-74EB-4AC8-BDEC-F1355B8AF2B2}" name="PersonalCare14" displayName="PersonalCare14" ref="G58:J66" totalsRowCount="1" headerRowDxfId="10" dataDxfId="9" totalsRowDxfId="8" headerRowCellStyle="Output" dataCellStyle="Output" totalsRowCellStyle="Output">
  <autoFilter ref="G58:J65" xr:uid="{C7F584F8-74EB-4AC8-BDEC-F1355B8AF2B2}"/>
  <tableColumns count="4">
    <tableColumn id="1" xr3:uid="{1E0D3AAD-47E2-45BD-A507-4A1AF430CB4D}" name="CHILD/DEPENDENT" totalsRowLabel="Subtotal" dataDxfId="7" totalsRowDxfId="6" dataCellStyle="Output" totalsRowCellStyle="Output"/>
    <tableColumn id="2" xr3:uid="{935E3FC4-A17B-46A8-BCD8-CDD00FED2EAE}" name="Monthly Cost" totalsRowFunction="custom" dataDxfId="5" totalsRowDxfId="4" dataCellStyle="Output" totalsRowCellStyle="Output">
      <totalsRowFormula>SUM(PersonalCare14[Monthly Cost])</totalsRowFormula>
    </tableColumn>
    <tableColumn id="3" xr3:uid="{611C2AC1-8232-46BC-981D-A5561FD6049C}" name="Annual Cost" totalsRowFunction="custom" dataDxfId="3" totalsRowDxfId="2" dataCellStyle="Output" totalsRowCellStyle="Output">
      <calculatedColumnFormula>PersonalCare14[[#This Row],[Monthly Cost]]*12</calculatedColumnFormula>
      <totalsRowFormula>SUM(PersonalCare14[Annual Cost])</totalsRowFormula>
    </tableColumn>
    <tableColumn id="4" xr3:uid="{8BBE0AF4-01C2-4AF7-9770-77F16CC5E9F0}" name="Notes" dataDxfId="1" totalsRowDxfId="0" dataCellStyle="Currency" totalsRowCellStyle="Currency">
      <calculatedColumnFormula>PersonalCare14[[#This Row],[Monthly Cost]]-PersonalCare14[[#This Row],[Annual Cost]]</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Enter Projected and Actual Personal Care Costs in this table. Difference is auto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Loans" displayName="Loans" ref="G17:J28" totalsRowCount="1" headerRowDxfId="120" dataDxfId="119" totalsRowDxfId="118" headerRowCellStyle="Output" dataCellStyle="Output" totalsRowCellStyle="Output">
  <autoFilter ref="G17:J27" xr:uid="{00000000-0009-0000-0100-000003000000}">
    <filterColumn colId="0" hiddenButton="1"/>
    <filterColumn colId="1" hiddenButton="1"/>
    <filterColumn colId="2" hiddenButton="1"/>
    <filterColumn colId="3" hiddenButton="1"/>
  </autoFilter>
  <tableColumns count="4">
    <tableColumn id="1" xr3:uid="{00000000-0010-0000-0200-000001000000}" name="LOANS" totalsRowLabel="Subtotal" dataDxfId="117" totalsRowDxfId="116" dataCellStyle="Output"/>
    <tableColumn id="2" xr3:uid="{00000000-0010-0000-0200-000002000000}" name="Monthly Cost" totalsRowFunction="custom" dataDxfId="115" totalsRowDxfId="114" dataCellStyle="Currency">
      <totalsRowFormula>SUM(Loans[Monthly Cost])</totalsRowFormula>
    </tableColumn>
    <tableColumn id="3" xr3:uid="{00000000-0010-0000-0200-000003000000}" name="Annual Cost" totalsRowFunction="custom" dataDxfId="113" totalsRowDxfId="112" dataCellStyle="Output">
      <calculatedColumnFormula>Loans[[#This Row],[Monthly Cost]]*12</calculatedColumnFormula>
      <totalsRowFormula>SUM(Loans[Annual Cost])</totalsRowFormula>
    </tableColumn>
    <tableColumn id="4" xr3:uid="{00000000-0010-0000-0200-000004000000}" name="Notes" dataDxfId="111" totalsRowDxfId="110" dataCellStyle="Currency">
      <calculatedColumnFormula>Loans[[#This Row],[Monthly Cost]]-Loans[[#This Row],[Annual Cost]]</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Enter Projected and Actual Loan Costs in this table. Difference is auto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ransportation" displayName="Transportation" ref="B30:E34" totalsRowCount="1" headerRowDxfId="109" dataDxfId="108" totalsRowDxfId="107" headerRowCellStyle="Output" dataCellStyle="Output" totalsRowCellStyle="Output">
  <autoFilter ref="B30:E33" xr:uid="{00000000-0009-0000-0100-000004000000}">
    <filterColumn colId="0" hiddenButton="1"/>
    <filterColumn colId="1" hiddenButton="1"/>
    <filterColumn colId="2" hiddenButton="1"/>
    <filterColumn colId="3" hiddenButton="1"/>
  </autoFilter>
  <tableColumns count="4">
    <tableColumn id="1" xr3:uid="{00000000-0010-0000-0300-000001000000}" name="TRANSPORTATION" totalsRowLabel="Subtotal" dataDxfId="106" totalsRowDxfId="105" dataCellStyle="Output" totalsRowCellStyle="Output"/>
    <tableColumn id="2" xr3:uid="{00000000-0010-0000-0300-000002000000}" name="Monthly Cost" totalsRowFunction="custom" dataDxfId="104" totalsRowDxfId="103" dataCellStyle="Output" totalsRowCellStyle="Output">
      <totalsRowFormula>SUM(Transportation[Monthly Cost])</totalsRowFormula>
    </tableColumn>
    <tableColumn id="3" xr3:uid="{00000000-0010-0000-0300-000003000000}" name="Annual Cost" totalsRowFunction="custom" dataDxfId="102" totalsRowDxfId="101" dataCellStyle="Output" totalsRowCellStyle="Output">
      <calculatedColumnFormula>Transportation[[#This Row],[Monthly Cost]]*12</calculatedColumnFormula>
      <totalsRowFormula>SUM(Transportation[Annual Cost])</totalsRowFormula>
    </tableColumn>
    <tableColumn id="4" xr3:uid="{00000000-0010-0000-0300-000004000000}" name="Notes" dataDxfId="100" totalsRowDxfId="99" dataCellStyle="Currency" totalsRowCellStyle="Currency">
      <calculatedColumnFormula>Transportation[[#This Row],[Monthly Cost]]-Transportation[[#This Row],[Annual Cost]]</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Enter Projected and Actual Transportation Costs in this table. Difference is auto calcul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Insurance" displayName="Insurance" ref="B36:E47" totalsRowCount="1" headerRowDxfId="98" dataDxfId="97" totalsRowDxfId="96" headerRowCellStyle="Output" dataCellStyle="Output" totalsRowCellStyle="Output">
  <autoFilter ref="B36:E46" xr:uid="{00000000-0009-0000-0100-000005000000}">
    <filterColumn colId="0" hiddenButton="1"/>
    <filterColumn colId="1" hiddenButton="1"/>
    <filterColumn colId="2" hiddenButton="1"/>
    <filterColumn colId="3" hiddenButton="1"/>
  </autoFilter>
  <tableColumns count="4">
    <tableColumn id="1" xr3:uid="{00000000-0010-0000-0400-000001000000}" name="INSURANCE" totalsRowLabel="Subtotal" dataDxfId="95" totalsRowDxfId="94" dataCellStyle="Output" totalsRowCellStyle="Output"/>
    <tableColumn id="2" xr3:uid="{00000000-0010-0000-0400-000002000000}" name="Monthly Cost" totalsRowFunction="custom" dataDxfId="93" totalsRowDxfId="92" dataCellStyle="Currency" totalsRowCellStyle="Output">
      <totalsRowFormula>SUM(Insurance[Monthly Cost])</totalsRowFormula>
    </tableColumn>
    <tableColumn id="3" xr3:uid="{00000000-0010-0000-0400-000003000000}" name="Annual Cost" totalsRowFunction="custom" dataDxfId="91" totalsRowDxfId="90" dataCellStyle="Output" totalsRowCellStyle="Output">
      <calculatedColumnFormula>Insurance[[#This Row],[Monthly Cost]]*12</calculatedColumnFormula>
      <totalsRowFormula>SUM(Insurance[Annual Cost])</totalsRowFormula>
    </tableColumn>
    <tableColumn id="4" xr3:uid="{00000000-0010-0000-0400-000004000000}" name="Notes" dataDxfId="89" totalsRowDxfId="88" dataCellStyle="Currency" totalsRowCellStyle="Currency">
      <calculatedColumnFormula>Insurance[[#This Row],[Monthly Cost]]-Insurance[[#This Row],[Annual Cost]]</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Enter Projected and Actual Insurance Costs in this table. Difference is auto 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xes" displayName="Taxes" ref="G30:J34" totalsRowCount="1" headerRowDxfId="87" dataDxfId="86" totalsRowDxfId="85" headerRowCellStyle="Output" dataCellStyle="Output" totalsRowCellStyle="Output">
  <autoFilter ref="G30:J33" xr:uid="{00000000-0009-0000-0100-000006000000}">
    <filterColumn colId="0" hiddenButton="1"/>
    <filterColumn colId="1" hiddenButton="1"/>
    <filterColumn colId="2" hiddenButton="1"/>
    <filterColumn colId="3" hiddenButton="1"/>
  </autoFilter>
  <tableColumns count="4">
    <tableColumn id="1" xr3:uid="{00000000-0010-0000-0500-000001000000}" name="TAXES" totalsRowLabel="Subtotal" dataDxfId="84" totalsRowDxfId="83" dataCellStyle="Output" totalsRowCellStyle="Output"/>
    <tableColumn id="2" xr3:uid="{00000000-0010-0000-0500-000002000000}" name="Monthly Cost" totalsRowFunction="custom" dataDxfId="82" totalsRowDxfId="81" dataCellStyle="Output" totalsRowCellStyle="Output">
      <totalsRowFormula>SUM(H31,H33)</totalsRowFormula>
    </tableColumn>
    <tableColumn id="3" xr3:uid="{00000000-0010-0000-0500-000003000000}" name="Annual Cost" totalsRowFunction="custom" dataDxfId="80" totalsRowDxfId="79" dataCellStyle="Output" totalsRowCellStyle="Output">
      <calculatedColumnFormula>Taxes[[#This Row],[Monthly Cost]]*12</calculatedColumnFormula>
      <totalsRowFormula>SUM(I31,I33)</totalsRowFormula>
    </tableColumn>
    <tableColumn id="4" xr3:uid="{00000000-0010-0000-0500-000004000000}" name="Notes" dataDxfId="78" totalsRowDxfId="77" dataCellStyle="Currency" totalsRowCellStyle="Currency">
      <calculatedColumnFormula>Taxes[[#This Row],[Monthly Cost]]-Taxes[[#This Row],[Annual Cost]]</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Enter Projected and Actual Taxes Costs in this table. Difference is auto calcula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Savings" displayName="Savings" ref="G36:J44" totalsRowCount="1" headerRowDxfId="76" dataDxfId="75" totalsRowDxfId="74" headerRowCellStyle="Output" dataCellStyle="Output" totalsRowCellStyle="Output">
  <autoFilter ref="G36:J43" xr:uid="{00000000-0009-0000-0100-000007000000}">
    <filterColumn colId="0" hiddenButton="1"/>
    <filterColumn colId="1" hiddenButton="1"/>
    <filterColumn colId="2" hiddenButton="1"/>
    <filterColumn colId="3" hiddenButton="1"/>
  </autoFilter>
  <tableColumns count="4">
    <tableColumn id="1" xr3:uid="{00000000-0010-0000-0600-000001000000}" name="SAVINGS OR INVESTMENTS" totalsRowLabel="Subtotal" dataDxfId="73" totalsRowDxfId="72" dataCellStyle="Output" totalsRowCellStyle="Output"/>
    <tableColumn id="2" xr3:uid="{00000000-0010-0000-0600-000002000000}" name="Monthly" totalsRowFunction="custom" dataDxfId="71" totalsRowDxfId="70" dataCellStyle="Currency" totalsRowCellStyle="Currency">
      <totalsRowFormula>SUM(Savings[Monthly])</totalsRowFormula>
    </tableColumn>
    <tableColumn id="3" xr3:uid="{00000000-0010-0000-0600-000003000000}" name="Annually" totalsRowFunction="custom" dataDxfId="69" totalsRowDxfId="68" dataCellStyle="Output" totalsRowCellStyle="Output">
      <calculatedColumnFormula>Savings[[#This Row],[Monthly]]*12</calculatedColumnFormula>
      <totalsRowFormula>SUM(Savings[Annually])</totalsRowFormula>
    </tableColumn>
    <tableColumn id="4" xr3:uid="{00000000-0010-0000-0600-000004000000}" name="Total as of ____" dataDxfId="67" totalsRowDxfId="66" dataCellStyle="Currency" totalsRowCellStyle="Currency">
      <calculatedColumnFormula>Savings[[#This Row],[Monthly]]-Savings[[#This Row],[Annually]]</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Enter Projected and Actual Costs for Savings or Investments in this table. Difference is auto calculate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Food" displayName="Food" ref="B49:E53" totalsRowCount="1" headerRowDxfId="65" dataDxfId="64" totalsRowDxfId="63" headerRowCellStyle="Output" dataCellStyle="Output" totalsRowCellStyle="Output">
  <autoFilter ref="B49:E52" xr:uid="{00000000-0009-0000-0100-000008000000}">
    <filterColumn colId="0" hiddenButton="1"/>
    <filterColumn colId="1" hiddenButton="1"/>
    <filterColumn colId="2" hiddenButton="1"/>
    <filterColumn colId="3" hiddenButton="1"/>
  </autoFilter>
  <tableColumns count="4">
    <tableColumn id="1" xr3:uid="{00000000-0010-0000-0700-000001000000}" name="FOOD/HOUSEHOLD" totalsRowLabel="Subtotal" dataDxfId="62" totalsRowDxfId="61" dataCellStyle="Output" totalsRowCellStyle="Output"/>
    <tableColumn id="2" xr3:uid="{00000000-0010-0000-0700-000002000000}" name="Monthly Cost" totalsRowFunction="custom" dataDxfId="60" totalsRowDxfId="59" dataCellStyle="Output" totalsRowCellStyle="Output">
      <totalsRowFormula>SUM(Food[Monthly Cost])</totalsRowFormula>
    </tableColumn>
    <tableColumn id="3" xr3:uid="{00000000-0010-0000-0700-000003000000}" name="Annual Cost" totalsRowFunction="custom" dataDxfId="58" totalsRowDxfId="57" dataCellStyle="Output" totalsRowCellStyle="Output">
      <calculatedColumnFormula>Food[[#This Row],[Monthly Cost]]*12</calculatedColumnFormula>
      <totalsRowFormula>SUM(Food[Annual Cost])</totalsRowFormula>
    </tableColumn>
    <tableColumn id="4" xr3:uid="{00000000-0010-0000-0700-000004000000}" name="Notes" dataDxfId="56" totalsRowDxfId="55" dataCellStyle="Currency" totalsRowCellStyle="Currency">
      <calculatedColumnFormula>Food[[#This Row],[Monthly Cost]]-Food[[#This Row],[Annual Cost]]</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Enter Projected and Actual Food Costs in this table. Difference is auto calculate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Gifts" displayName="Gifts" ref="G46:J50" totalsRowCount="1" headerRowDxfId="54" dataDxfId="53" totalsRowDxfId="52" headerRowCellStyle="Output" dataCellStyle="Output" totalsRowCellStyle="Output">
  <autoFilter ref="G46:J49" xr:uid="{00000000-0009-0000-0100-000009000000}">
    <filterColumn colId="0" hiddenButton="1"/>
    <filterColumn colId="1" hiddenButton="1"/>
    <filterColumn colId="2" hiddenButton="1"/>
    <filterColumn colId="3" hiddenButton="1"/>
  </autoFilter>
  <tableColumns count="4">
    <tableColumn id="1" xr3:uid="{00000000-0010-0000-0800-000001000000}" name="GIFTS AND DONATIONS" totalsRowLabel="Subtotal" dataDxfId="51" totalsRowDxfId="50" dataCellStyle="Output" totalsRowCellStyle="Output"/>
    <tableColumn id="2" xr3:uid="{00000000-0010-0000-0800-000002000000}" name="Monthly Cost" totalsRowFunction="custom" dataDxfId="49" totalsRowDxfId="48" dataCellStyle="Output" totalsRowCellStyle="Output">
      <totalsRowFormula>SUM(Gifts[Monthly Cost])</totalsRowFormula>
    </tableColumn>
    <tableColumn id="3" xr3:uid="{00000000-0010-0000-0800-000003000000}" name="Annual Cost" totalsRowFunction="custom" dataDxfId="47" totalsRowDxfId="46" dataCellStyle="Output" totalsRowCellStyle="Output">
      <calculatedColumnFormula>Gifts[[#This Row],[Monthly Cost]]*12</calculatedColumnFormula>
      <totalsRowFormula>SUM(Gifts[Annual Cost])</totalsRowFormula>
    </tableColumn>
    <tableColumn id="4" xr3:uid="{00000000-0010-0000-0800-000004000000}" name="Notes" dataDxfId="45" totalsRowDxfId="44" dataCellStyle="Currency" totalsRowCellStyle="Currency">
      <calculatedColumnFormula>Gifts[[#This Row],[Monthly Cost]]-Gifts[[#This Row],[Annual Cost]]</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Enter Projected and Actual Costs for Gifts and Donations in this table. Difference is auto calculated"/>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Pets" displayName="Pets" ref="B55:E58" totalsRowCount="1" headerRowDxfId="43" dataDxfId="42" totalsRowDxfId="41" headerRowCellStyle="Output" dataCellStyle="Output" totalsRowCellStyle="Output">
  <autoFilter ref="B55:E57" xr:uid="{00000000-0009-0000-0100-00000A000000}">
    <filterColumn colId="0" hiddenButton="1"/>
    <filterColumn colId="1" hiddenButton="1"/>
    <filterColumn colId="2" hiddenButton="1"/>
    <filterColumn colId="3" hiddenButton="1"/>
  </autoFilter>
  <tableColumns count="4">
    <tableColumn id="1" xr3:uid="{00000000-0010-0000-0900-000001000000}" name="PETS" totalsRowLabel="Subtotal" dataDxfId="40" totalsRowDxfId="39" dataCellStyle="Output" totalsRowCellStyle="Output"/>
    <tableColumn id="2" xr3:uid="{00000000-0010-0000-0900-000002000000}" name="Monthly Cost" totalsRowFunction="custom" dataDxfId="38" totalsRowDxfId="37" dataCellStyle="Output" totalsRowCellStyle="Output">
      <totalsRowFormula>SUM(Pets[Monthly Cost])</totalsRowFormula>
    </tableColumn>
    <tableColumn id="3" xr3:uid="{00000000-0010-0000-0900-000003000000}" name="Annual Cost" totalsRowFunction="custom" dataDxfId="36" totalsRowDxfId="35" dataCellStyle="Output" totalsRowCellStyle="Output">
      <calculatedColumnFormula>Pets[[#This Row],[Monthly Cost]]*12</calculatedColumnFormula>
      <totalsRowFormula>SUM(Pets[Annual Cost])</totalsRowFormula>
    </tableColumn>
    <tableColumn id="4" xr3:uid="{00000000-0010-0000-0900-000004000000}" name="Notes" dataDxfId="34" totalsRowDxfId="33" dataCellStyle="Currency" totalsRowCellStyle="Currency">
      <calculatedColumnFormula>Pets[[#This Row],[Monthly Cost]]-Pets[[#This Row],[Annual Cost]]</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Enter Projected and Actual Pets Costs in this table. Difference is auto calculated"/>
    </ext>
  </extLst>
</table>
</file>

<file path=xl/theme/theme1.xml><?xml version="1.0" encoding="utf-8"?>
<a:theme xmlns:a="http://schemas.openxmlformats.org/drawingml/2006/main" name="WeightLossTracker">
  <a:themeElements>
    <a:clrScheme name="WeightLossTracker_colors">
      <a:dk1>
        <a:srgbClr val="000000"/>
      </a:dk1>
      <a:lt1>
        <a:srgbClr val="FFFFFF"/>
      </a:lt1>
      <a:dk2>
        <a:srgbClr val="000000"/>
      </a:dk2>
      <a:lt2>
        <a:srgbClr val="FFFFFF"/>
      </a:lt2>
      <a:accent1>
        <a:srgbClr val="47B0B8"/>
      </a:accent1>
      <a:accent2>
        <a:srgbClr val="FF6B6B"/>
      </a:accent2>
      <a:accent3>
        <a:srgbClr val="556270"/>
      </a:accent3>
      <a:accent4>
        <a:srgbClr val="81B63C"/>
      </a:accent4>
      <a:accent5>
        <a:srgbClr val="ED932C"/>
      </a:accent5>
      <a:accent6>
        <a:srgbClr val="A0729D"/>
      </a:accent6>
      <a:hlink>
        <a:srgbClr val="39ADDC"/>
      </a:hlink>
      <a:folHlink>
        <a:srgbClr val="895EA7"/>
      </a:folHlink>
    </a:clrScheme>
    <a:fontScheme name="Finance charge">
      <a:majorFont>
        <a:latin typeface="Century Gothic"/>
        <a:ea typeface=""/>
        <a:cs typeface=""/>
      </a:majorFont>
      <a:minorFont>
        <a:latin typeface="Calibri"/>
        <a:ea typeface=""/>
        <a:cs typeface=""/>
      </a:minorFont>
    </a:fontScheme>
    <a:fmtScheme name="Spring">
      <a:fillStyleLst>
        <a:solidFill>
          <a:schemeClr val="phClr"/>
        </a:solidFill>
        <a:gradFill rotWithShape="1">
          <a:gsLst>
            <a:gs pos="0">
              <a:schemeClr val="phClr">
                <a:tint val="70000"/>
                <a:lumMod val="110000"/>
              </a:schemeClr>
            </a:gs>
            <a:gs pos="100000">
              <a:schemeClr val="phClr">
                <a:tint val="100000"/>
                <a:shade val="85000"/>
                <a:lumMod val="80000"/>
              </a:schemeClr>
            </a:gs>
          </a:gsLst>
          <a:lin ang="5400000" scaled="1"/>
        </a:gradFill>
        <a:gradFill rotWithShape="1">
          <a:gsLst>
            <a:gs pos="0">
              <a:schemeClr val="phClr">
                <a:tint val="97000"/>
                <a:satMod val="100000"/>
                <a:lumMod val="110000"/>
              </a:schemeClr>
            </a:gs>
            <a:gs pos="100000">
              <a:schemeClr val="phClr">
                <a:shade val="85000"/>
                <a:lumMod val="80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88900" dist="38100" dir="5400000" algn="ctr" rotWithShape="0">
              <a:srgbClr val="000000">
                <a:alpha val="65000"/>
              </a:srgbClr>
            </a:outerShdw>
          </a:effectLst>
          <a:scene3d>
            <a:camera prst="orthographicFront">
              <a:rot lat="0" lon="0" rev="0"/>
            </a:camera>
            <a:lightRig rig="threePt" dir="tl">
              <a:rot lat="0" lon="0" rev="5400000"/>
            </a:lightRig>
          </a:scene3d>
          <a:sp3d>
            <a:bevelT w="25400" h="38100"/>
          </a:sp3d>
        </a:effectStyle>
      </a:effectStyleLst>
      <a:bgFillStyleLst>
        <a:solidFill>
          <a:schemeClr val="phClr"/>
        </a:solidFill>
        <a:gradFill rotWithShape="1">
          <a:gsLst>
            <a:gs pos="0">
              <a:schemeClr val="phClr">
                <a:tint val="100000"/>
                <a:shade val="100000"/>
                <a:hueMod val="100000"/>
                <a:satMod val="106000"/>
                <a:lumMod val="100000"/>
              </a:schemeClr>
            </a:gs>
            <a:gs pos="88000">
              <a:schemeClr val="phClr">
                <a:tint val="90000"/>
                <a:shade val="68000"/>
                <a:hueMod val="100000"/>
                <a:satMod val="114000"/>
                <a:lumMod val="74000"/>
              </a:schemeClr>
            </a:gs>
          </a:gsLst>
          <a:lin ang="5400000" scaled="1"/>
        </a:gradFill>
        <a:gradFill rotWithShape="1">
          <a:gsLst>
            <a:gs pos="0">
              <a:schemeClr val="phClr">
                <a:tint val="94000"/>
                <a:shade val="100000"/>
                <a:hueMod val="100000"/>
                <a:satMod val="118000"/>
                <a:lumMod val="100000"/>
              </a:schemeClr>
            </a:gs>
            <a:gs pos="100000">
              <a:schemeClr val="phClr">
                <a:tint val="98000"/>
                <a:shade val="68000"/>
                <a:hueMod val="100000"/>
                <a:satMod val="118000"/>
                <a:lumMod val="82000"/>
              </a:schemeClr>
            </a:gs>
          </a:gsLst>
          <a:path path="circle">
            <a:fillToRect l="50000" t="5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O69"/>
  <sheetViews>
    <sheetView showGridLines="0" tabSelected="1" defaultGridColor="0" topLeftCell="A10" colorId="63" zoomScaleNormal="100" zoomScaleSheetLayoutView="104" workbookViewId="0">
      <selection activeCell="M62" sqref="M62"/>
    </sheetView>
  </sheetViews>
  <sheetFormatPr defaultRowHeight="12.75" x14ac:dyDescent="0.2"/>
  <cols>
    <col min="1" max="1" width="2.7109375" style="4" customWidth="1"/>
    <col min="2" max="2" width="33.28515625" customWidth="1"/>
    <col min="3" max="3" width="16" customWidth="1"/>
    <col min="4" max="4" width="13" customWidth="1"/>
    <col min="5" max="5" width="12.5703125" customWidth="1"/>
    <col min="6" max="6" width="3.7109375" customWidth="1"/>
    <col min="7" max="7" width="31.28515625" customWidth="1"/>
    <col min="8" max="8" width="16" customWidth="1"/>
    <col min="9" max="9" width="13" customWidth="1"/>
    <col min="10" max="10" width="14.140625" customWidth="1"/>
    <col min="11" max="11" width="2.7109375" customWidth="1"/>
  </cols>
  <sheetData>
    <row r="1" spans="1:12" x14ac:dyDescent="0.2">
      <c r="F1" s="25"/>
      <c r="G1" s="25"/>
      <c r="H1" s="25"/>
      <c r="I1" s="25"/>
      <c r="J1" s="25"/>
    </row>
    <row r="2" spans="1:12" x14ac:dyDescent="0.2">
      <c r="F2" s="25"/>
      <c r="G2" s="25"/>
      <c r="H2" s="25"/>
      <c r="I2" s="25"/>
      <c r="J2" s="25"/>
    </row>
    <row r="3" spans="1:12" x14ac:dyDescent="0.2">
      <c r="F3" s="25"/>
      <c r="G3" s="25"/>
      <c r="H3" s="25"/>
      <c r="I3" s="25"/>
      <c r="J3" s="25"/>
    </row>
    <row r="4" spans="1:12" s="1" customFormat="1" ht="15" x14ac:dyDescent="0.25">
      <c r="A4" s="3" t="s">
        <v>16</v>
      </c>
    </row>
    <row r="5" spans="1:12" s="1" customFormat="1" ht="24" x14ac:dyDescent="0.35">
      <c r="A5"/>
      <c r="D5" s="12" t="s">
        <v>22</v>
      </c>
      <c r="E5"/>
      <c r="F5"/>
      <c r="G5"/>
      <c r="H5"/>
      <c r="I5"/>
      <c r="J5"/>
      <c r="K5"/>
      <c r="L5"/>
    </row>
    <row r="6" spans="1:12" ht="15" x14ac:dyDescent="0.25">
      <c r="A6"/>
      <c r="B6" s="21" t="s">
        <v>20</v>
      </c>
      <c r="G6" s="21" t="s">
        <v>55</v>
      </c>
    </row>
    <row r="7" spans="1:12" ht="13.5" customHeight="1" x14ac:dyDescent="0.25">
      <c r="B7" s="69" t="s">
        <v>23</v>
      </c>
      <c r="C7" s="67" t="s">
        <v>61</v>
      </c>
      <c r="D7" s="68"/>
      <c r="E7" s="31"/>
      <c r="F7" s="4"/>
      <c r="G7" s="64" t="s">
        <v>75</v>
      </c>
      <c r="H7" s="60" t="s">
        <v>57</v>
      </c>
      <c r="I7" s="61"/>
      <c r="J7" s="34"/>
    </row>
    <row r="8" spans="1:12" ht="13.5" customHeight="1" x14ac:dyDescent="0.25">
      <c r="B8" s="70"/>
      <c r="C8" s="9" t="s">
        <v>62</v>
      </c>
      <c r="D8" s="30"/>
      <c r="E8" s="31"/>
      <c r="F8" s="4"/>
      <c r="G8" s="65"/>
      <c r="H8" s="8" t="s">
        <v>58</v>
      </c>
      <c r="I8" s="33"/>
      <c r="J8" s="34"/>
    </row>
    <row r="9" spans="1:12" ht="13.5" customHeight="1" x14ac:dyDescent="0.25">
      <c r="B9" s="70"/>
      <c r="C9" s="9" t="s">
        <v>57</v>
      </c>
      <c r="D9" s="30"/>
      <c r="E9" s="31"/>
      <c r="F9" s="4"/>
      <c r="G9" s="65"/>
      <c r="H9" s="8" t="s">
        <v>59</v>
      </c>
      <c r="I9" s="33"/>
      <c r="J9" s="34"/>
    </row>
    <row r="10" spans="1:12" ht="13.5" customHeight="1" x14ac:dyDescent="0.25">
      <c r="B10" s="70"/>
      <c r="C10" s="9" t="s">
        <v>58</v>
      </c>
      <c r="D10" s="30"/>
      <c r="E10" s="31"/>
      <c r="F10" s="4"/>
      <c r="G10" s="65"/>
      <c r="H10" s="8" t="s">
        <v>46</v>
      </c>
      <c r="I10" s="33"/>
      <c r="J10" s="34"/>
    </row>
    <row r="11" spans="1:12" ht="13.5" customHeight="1" x14ac:dyDescent="0.25">
      <c r="B11" s="70"/>
      <c r="C11" s="9" t="s">
        <v>59</v>
      </c>
      <c r="D11" s="30"/>
      <c r="E11" s="31"/>
      <c r="F11" s="4"/>
      <c r="G11" s="65"/>
      <c r="H11" s="8" t="s">
        <v>60</v>
      </c>
      <c r="I11" s="33"/>
      <c r="J11" s="34"/>
    </row>
    <row r="12" spans="1:12" ht="13.5" customHeight="1" x14ac:dyDescent="0.25">
      <c r="B12" s="70"/>
      <c r="C12" s="5" t="s">
        <v>46</v>
      </c>
      <c r="D12" s="30"/>
      <c r="E12" s="32"/>
      <c r="F12" s="4"/>
      <c r="G12" s="65"/>
      <c r="H12" s="7" t="s">
        <v>73</v>
      </c>
      <c r="I12" s="33"/>
      <c r="J12" s="34"/>
    </row>
    <row r="13" spans="1:12" ht="13.5" customHeight="1" x14ac:dyDescent="0.25">
      <c r="B13" s="70"/>
      <c r="C13" s="67" t="s">
        <v>2</v>
      </c>
      <c r="D13" s="68"/>
      <c r="E13" s="31"/>
      <c r="F13" s="4"/>
      <c r="G13" s="65"/>
      <c r="H13" s="60" t="s">
        <v>2</v>
      </c>
      <c r="I13" s="61"/>
      <c r="J13" s="34"/>
    </row>
    <row r="14" spans="1:12" ht="13.5" customHeight="1" x14ac:dyDescent="0.2">
      <c r="B14" s="70"/>
      <c r="C14" s="44" t="s">
        <v>76</v>
      </c>
      <c r="D14" s="45"/>
      <c r="E14" s="48">
        <f>SUM(E7:E13)</f>
        <v>0</v>
      </c>
      <c r="F14" s="4"/>
      <c r="G14" s="65"/>
      <c r="H14" s="46" t="s">
        <v>76</v>
      </c>
      <c r="I14" s="47"/>
      <c r="J14" s="49">
        <f>SUM(J7:J13)</f>
        <v>0</v>
      </c>
    </row>
    <row r="15" spans="1:12" ht="13.5" customHeight="1" x14ac:dyDescent="0.2">
      <c r="B15" s="71"/>
      <c r="C15" s="72" t="s">
        <v>56</v>
      </c>
      <c r="D15" s="73"/>
      <c r="E15" s="49">
        <f>E14*12</f>
        <v>0</v>
      </c>
      <c r="F15" s="4"/>
      <c r="G15" s="66"/>
      <c r="H15" s="62" t="s">
        <v>56</v>
      </c>
      <c r="I15" s="63"/>
      <c r="J15" s="49">
        <f>J14*12</f>
        <v>0</v>
      </c>
    </row>
    <row r="16" spans="1:12" ht="13.5" x14ac:dyDescent="0.25">
      <c r="B16" s="2" t="s">
        <v>17</v>
      </c>
      <c r="C16" s="2"/>
      <c r="D16" s="2"/>
      <c r="E16" s="2"/>
      <c r="F16" s="4"/>
      <c r="G16" s="6"/>
      <c r="H16" s="6"/>
      <c r="I16" s="6"/>
      <c r="J16" s="6"/>
    </row>
    <row r="17" spans="2:15" ht="15" x14ac:dyDescent="0.25">
      <c r="B17" s="15" t="s">
        <v>0</v>
      </c>
      <c r="C17" s="15" t="s">
        <v>63</v>
      </c>
      <c r="D17" s="15" t="s">
        <v>64</v>
      </c>
      <c r="E17" s="15" t="s">
        <v>26</v>
      </c>
      <c r="F17" s="11" t="s">
        <v>96</v>
      </c>
      <c r="G17" s="15" t="s">
        <v>3</v>
      </c>
      <c r="H17" s="15" t="s">
        <v>63</v>
      </c>
      <c r="I17" s="15" t="s">
        <v>64</v>
      </c>
      <c r="J17" s="15" t="s">
        <v>26</v>
      </c>
    </row>
    <row r="18" spans="2:15" ht="15" x14ac:dyDescent="0.25">
      <c r="B18" s="13" t="s">
        <v>77</v>
      </c>
      <c r="C18" s="23"/>
      <c r="D18" s="14">
        <f>Housing[[#This Row],[Monthly Cost]]*12</f>
        <v>0</v>
      </c>
      <c r="E18" s="22"/>
      <c r="F18" s="11"/>
      <c r="G18" s="13" t="s">
        <v>74</v>
      </c>
      <c r="H18" s="23"/>
      <c r="I18" s="14">
        <f>Loans[[#This Row],[Monthly Cost]]*12</f>
        <v>0</v>
      </c>
      <c r="J18" s="22"/>
    </row>
    <row r="19" spans="2:15" ht="15" x14ac:dyDescent="0.25">
      <c r="B19" s="36" t="s">
        <v>18</v>
      </c>
      <c r="C19" s="23"/>
      <c r="D19" s="14">
        <f>Housing[[#This Row],[Monthly Cost]]*12</f>
        <v>0</v>
      </c>
      <c r="E19" s="22"/>
      <c r="F19" s="25"/>
      <c r="G19" s="13" t="s">
        <v>30</v>
      </c>
      <c r="H19" s="23"/>
      <c r="I19" s="14">
        <f>Loans[[#This Row],[Monthly Cost]]*12</f>
        <v>0</v>
      </c>
      <c r="J19" s="22"/>
    </row>
    <row r="20" spans="2:15" ht="15" x14ac:dyDescent="0.25">
      <c r="B20" s="36" t="s">
        <v>1</v>
      </c>
      <c r="C20" s="23"/>
      <c r="D20" s="14">
        <f>Housing[[#This Row],[Monthly Cost]]*12</f>
        <v>0</v>
      </c>
      <c r="E20" s="22"/>
      <c r="F20" s="25"/>
      <c r="G20" s="13" t="s">
        <v>31</v>
      </c>
      <c r="H20" s="23"/>
      <c r="I20" s="14">
        <f>Loans[[#This Row],[Monthly Cost]]*12</f>
        <v>0</v>
      </c>
      <c r="J20" s="22"/>
    </row>
    <row r="21" spans="2:15" ht="15" x14ac:dyDescent="0.25">
      <c r="B21" s="36" t="s">
        <v>78</v>
      </c>
      <c r="C21" s="23"/>
      <c r="D21" s="14">
        <f>Housing[[#This Row],[Monthly Cost]]*12</f>
        <v>0</v>
      </c>
      <c r="E21" s="22"/>
      <c r="F21" s="25"/>
      <c r="G21" s="13" t="s">
        <v>32</v>
      </c>
      <c r="H21" s="23"/>
      <c r="I21" s="14">
        <f>Loans[[#This Row],[Monthly Cost]]*12</f>
        <v>0</v>
      </c>
      <c r="J21" s="22"/>
    </row>
    <row r="22" spans="2:15" ht="15" x14ac:dyDescent="0.25">
      <c r="B22" s="36" t="s">
        <v>25</v>
      </c>
      <c r="C22" s="23"/>
      <c r="D22" s="14">
        <f>Housing[[#This Row],[Monthly Cost]]*12</f>
        <v>0</v>
      </c>
      <c r="E22" s="22"/>
      <c r="F22" s="25"/>
      <c r="G22" s="13" t="s">
        <v>33</v>
      </c>
      <c r="H22" s="23"/>
      <c r="I22" s="14">
        <f>Loans[[#This Row],[Monthly Cost]]*12</f>
        <v>0</v>
      </c>
      <c r="J22" s="22"/>
    </row>
    <row r="23" spans="2:15" ht="15" x14ac:dyDescent="0.25">
      <c r="B23" s="36" t="s">
        <v>79</v>
      </c>
      <c r="C23" s="23"/>
      <c r="D23" s="14">
        <f>Housing[[#This Row],[Monthly Cost]]*12</f>
        <v>0</v>
      </c>
      <c r="E23" s="22"/>
      <c r="F23" s="25"/>
      <c r="G23" s="13" t="s">
        <v>34</v>
      </c>
      <c r="H23" s="23"/>
      <c r="I23" s="14">
        <f>Loans[[#This Row],[Monthly Cost]]*12</f>
        <v>0</v>
      </c>
      <c r="J23" s="22"/>
      <c r="O23" s="10"/>
    </row>
    <row r="24" spans="2:15" ht="15" x14ac:dyDescent="0.25">
      <c r="B24" s="36" t="s">
        <v>24</v>
      </c>
      <c r="C24" s="23"/>
      <c r="D24" s="14">
        <f>Housing[[#This Row],[Monthly Cost]]*12</f>
        <v>0</v>
      </c>
      <c r="E24" s="22"/>
      <c r="F24" s="25"/>
      <c r="G24" s="13" t="s">
        <v>35</v>
      </c>
      <c r="H24" s="23"/>
      <c r="I24" s="14">
        <f>Loans[[#This Row],[Monthly Cost]]*12</f>
        <v>0</v>
      </c>
      <c r="J24" s="22"/>
    </row>
    <row r="25" spans="2:15" ht="15" x14ac:dyDescent="0.25">
      <c r="B25" s="36" t="s">
        <v>80</v>
      </c>
      <c r="C25" s="23"/>
      <c r="D25" s="14">
        <f>Housing[[#This Row],[Monthly Cost]]*12</f>
        <v>0</v>
      </c>
      <c r="E25" s="22"/>
      <c r="F25" s="25"/>
      <c r="G25" s="13" t="s">
        <v>36</v>
      </c>
      <c r="H25" s="23"/>
      <c r="I25" s="14">
        <f>Loans[[#This Row],[Monthly Cost]]*12</f>
        <v>0</v>
      </c>
      <c r="J25" s="22"/>
    </row>
    <row r="26" spans="2:15" ht="15" x14ac:dyDescent="0.25">
      <c r="B26" s="36" t="s">
        <v>97</v>
      </c>
      <c r="C26" s="53"/>
      <c r="D26" s="42">
        <f>Housing[[#This Row],[Monthly Cost]]*12</f>
        <v>0</v>
      </c>
      <c r="E26" s="22"/>
      <c r="F26" s="43"/>
      <c r="G26" s="13" t="s">
        <v>37</v>
      </c>
      <c r="H26" s="23"/>
      <c r="I26" s="14">
        <f>Loans[[#This Row],[Monthly Cost]]*12</f>
        <v>0</v>
      </c>
      <c r="J26" s="22"/>
    </row>
    <row r="27" spans="2:15" ht="15" x14ac:dyDescent="0.25">
      <c r="B27" s="36" t="s">
        <v>2</v>
      </c>
      <c r="C27" s="53"/>
      <c r="D27" s="42">
        <f>Housing[[#This Row],[Monthly Cost]]*12</f>
        <v>0</v>
      </c>
      <c r="E27" s="22"/>
      <c r="F27" s="43"/>
      <c r="G27" s="13" t="s">
        <v>2</v>
      </c>
      <c r="H27" s="23"/>
      <c r="I27" s="14">
        <f>Loans[[#This Row],[Monthly Cost]]*12</f>
        <v>0</v>
      </c>
      <c r="J27" s="22"/>
    </row>
    <row r="28" spans="2:15" ht="15" x14ac:dyDescent="0.25">
      <c r="B28" s="27" t="s">
        <v>15</v>
      </c>
      <c r="C28" s="28">
        <f>SUM(Housing[Monthly Cost])</f>
        <v>0</v>
      </c>
      <c r="D28" s="28">
        <f>SUM(Housing[Annual Cost])</f>
        <v>0</v>
      </c>
      <c r="E28" s="29"/>
      <c r="F28" s="26"/>
      <c r="G28" s="27" t="s">
        <v>15</v>
      </c>
      <c r="H28" s="28">
        <f>SUM(Loans[Monthly Cost])</f>
        <v>0</v>
      </c>
      <c r="I28" s="28">
        <f>SUM(Loans[Annual Cost])</f>
        <v>0</v>
      </c>
      <c r="J28" s="29"/>
    </row>
    <row r="29" spans="2:15" x14ac:dyDescent="0.2">
      <c r="B29" s="58"/>
      <c r="C29" s="58"/>
      <c r="D29" s="58"/>
      <c r="E29" s="58"/>
      <c r="G29" s="58"/>
      <c r="H29" s="58"/>
      <c r="I29" s="58"/>
      <c r="J29" s="58"/>
    </row>
    <row r="30" spans="2:15" ht="15" x14ac:dyDescent="0.25">
      <c r="B30" s="15" t="s">
        <v>4</v>
      </c>
      <c r="C30" s="15" t="s">
        <v>63</v>
      </c>
      <c r="D30" s="15" t="s">
        <v>64</v>
      </c>
      <c r="E30" s="15" t="s">
        <v>26</v>
      </c>
      <c r="G30" s="15" t="s">
        <v>5</v>
      </c>
      <c r="H30" s="15" t="s">
        <v>63</v>
      </c>
      <c r="I30" s="15" t="s">
        <v>64</v>
      </c>
      <c r="J30" s="15" t="s">
        <v>26</v>
      </c>
    </row>
    <row r="31" spans="2:15" ht="15" x14ac:dyDescent="0.25">
      <c r="B31" s="13" t="s">
        <v>85</v>
      </c>
      <c r="C31" s="14"/>
      <c r="D31" s="14">
        <f>Transportation[[#This Row],[Monthly Cost]]*12</f>
        <v>0</v>
      </c>
      <c r="E31" s="22"/>
      <c r="G31" s="13" t="s">
        <v>82</v>
      </c>
      <c r="H31" s="23"/>
      <c r="I31" s="14">
        <f>Taxes[[#This Row],[Monthly Cost]]*12</f>
        <v>0</v>
      </c>
      <c r="J31" s="23"/>
    </row>
    <row r="32" spans="2:15" ht="15" x14ac:dyDescent="0.25">
      <c r="B32" s="13" t="s">
        <v>81</v>
      </c>
      <c r="C32" s="14"/>
      <c r="D32" s="14">
        <f>Transportation[[#This Row],[Monthly Cost]]*12</f>
        <v>0</v>
      </c>
      <c r="E32" s="22"/>
      <c r="G32" s="13" t="s">
        <v>83</v>
      </c>
      <c r="H32" s="35"/>
      <c r="I32" s="50"/>
      <c r="J32" s="23"/>
    </row>
    <row r="33" spans="2:10" ht="15" x14ac:dyDescent="0.25">
      <c r="B33" s="13" t="s">
        <v>1</v>
      </c>
      <c r="C33" s="14"/>
      <c r="D33" s="14">
        <f>Transportation[[#This Row],[Monthly Cost]]*12</f>
        <v>0</v>
      </c>
      <c r="E33" s="22"/>
      <c r="G33" s="13" t="s">
        <v>2</v>
      </c>
      <c r="H33" s="23"/>
      <c r="I33" s="14">
        <f>Taxes[[#This Row],[Monthly Cost]]*12</f>
        <v>0</v>
      </c>
      <c r="J33" s="23"/>
    </row>
    <row r="34" spans="2:10" ht="15" x14ac:dyDescent="0.25">
      <c r="B34" s="15" t="s">
        <v>15</v>
      </c>
      <c r="C34" s="16">
        <f>SUM(Transportation[Monthly Cost])</f>
        <v>0</v>
      </c>
      <c r="D34" s="16">
        <f>SUM(Transportation[Annual Cost])</f>
        <v>0</v>
      </c>
      <c r="E34" s="17"/>
      <c r="G34" s="15" t="s">
        <v>15</v>
      </c>
      <c r="H34" s="16">
        <f>SUM(H31,H33)</f>
        <v>0</v>
      </c>
      <c r="I34" s="16">
        <f>SUM(I31,I33)</f>
        <v>0</v>
      </c>
      <c r="J34" s="52"/>
    </row>
    <row r="35" spans="2:10" x14ac:dyDescent="0.2">
      <c r="B35" s="58"/>
      <c r="C35" s="58"/>
      <c r="D35" s="58"/>
      <c r="E35" s="58"/>
      <c r="G35" s="58"/>
      <c r="H35" s="58"/>
      <c r="I35" s="58"/>
      <c r="J35" s="58"/>
    </row>
    <row r="36" spans="2:10" ht="15" x14ac:dyDescent="0.25">
      <c r="B36" s="15" t="s">
        <v>71</v>
      </c>
      <c r="C36" s="15" t="s">
        <v>63</v>
      </c>
      <c r="D36" s="15" t="s">
        <v>64</v>
      </c>
      <c r="E36" s="15" t="s">
        <v>26</v>
      </c>
      <c r="G36" s="15" t="s">
        <v>7</v>
      </c>
      <c r="H36" s="15" t="s">
        <v>66</v>
      </c>
      <c r="I36" s="15" t="s">
        <v>67</v>
      </c>
      <c r="J36" s="15" t="s">
        <v>38</v>
      </c>
    </row>
    <row r="37" spans="2:10" ht="15" x14ac:dyDescent="0.25">
      <c r="B37" s="13" t="s">
        <v>45</v>
      </c>
      <c r="C37" s="23"/>
      <c r="D37" s="14">
        <f>Insurance[[#This Row],[Monthly Cost]]*12</f>
        <v>0</v>
      </c>
      <c r="E37" s="22"/>
      <c r="G37" s="13" t="s">
        <v>92</v>
      </c>
      <c r="H37" s="23"/>
      <c r="I37" s="14">
        <f>Savings[[#This Row],[Monthly]]*12</f>
        <v>0</v>
      </c>
      <c r="J37" s="22"/>
    </row>
    <row r="38" spans="2:10" ht="15" x14ac:dyDescent="0.25">
      <c r="B38" s="13" t="s">
        <v>46</v>
      </c>
      <c r="C38" s="23"/>
      <c r="D38" s="14">
        <f>Insurance[[#This Row],[Monthly Cost]]*12</f>
        <v>0</v>
      </c>
      <c r="E38" s="22"/>
      <c r="G38" s="13" t="s">
        <v>93</v>
      </c>
      <c r="H38" s="23"/>
      <c r="I38" s="14">
        <f>Savings[[#This Row],[Monthly]]*12</f>
        <v>0</v>
      </c>
      <c r="J38" s="22"/>
    </row>
    <row r="39" spans="2:10" ht="15" x14ac:dyDescent="0.25">
      <c r="B39" s="13" t="s">
        <v>39</v>
      </c>
      <c r="C39" s="23"/>
      <c r="D39" s="14">
        <f>Insurance[[#This Row],[Monthly Cost]]*12</f>
        <v>0</v>
      </c>
      <c r="E39" s="22"/>
      <c r="G39" s="13" t="s">
        <v>94</v>
      </c>
      <c r="H39" s="23"/>
      <c r="I39" s="14">
        <f>Savings[[#This Row],[Monthly]]*12</f>
        <v>0</v>
      </c>
      <c r="J39" s="22"/>
    </row>
    <row r="40" spans="2:10" ht="15" x14ac:dyDescent="0.25">
      <c r="B40" s="13" t="s">
        <v>70</v>
      </c>
      <c r="C40" s="23"/>
      <c r="D40" s="14">
        <f>Insurance[[#This Row],[Monthly Cost]]*12</f>
        <v>0</v>
      </c>
      <c r="E40" s="22"/>
      <c r="G40" s="13" t="s">
        <v>44</v>
      </c>
      <c r="H40" s="23"/>
      <c r="I40" s="14">
        <f>Savings[[#This Row],[Monthly]]*12</f>
        <v>0</v>
      </c>
      <c r="J40" s="22"/>
    </row>
    <row r="41" spans="2:10" ht="15" x14ac:dyDescent="0.25">
      <c r="B41" s="13" t="s">
        <v>6</v>
      </c>
      <c r="C41" s="23"/>
      <c r="D41" s="14">
        <f>Insurance[[#This Row],[Monthly Cost]]*12</f>
        <v>0</v>
      </c>
      <c r="E41" s="22"/>
      <c r="G41" s="13" t="s">
        <v>91</v>
      </c>
      <c r="H41" s="23"/>
      <c r="I41" s="14">
        <f>Savings[[#This Row],[Monthly]]*12</f>
        <v>0</v>
      </c>
      <c r="J41" s="22"/>
    </row>
    <row r="42" spans="2:10" ht="15" x14ac:dyDescent="0.25">
      <c r="B42" s="13" t="s">
        <v>40</v>
      </c>
      <c r="C42" s="23"/>
      <c r="D42" s="14">
        <f>Insurance[[#This Row],[Monthly Cost]]*12</f>
        <v>0</v>
      </c>
      <c r="E42" s="22"/>
      <c r="G42" s="13" t="s">
        <v>95</v>
      </c>
      <c r="H42" s="23"/>
      <c r="I42" s="14">
        <f>Savings[[#This Row],[Monthly]]*12</f>
        <v>0</v>
      </c>
      <c r="J42" s="22"/>
    </row>
    <row r="43" spans="2:10" ht="15" x14ac:dyDescent="0.25">
      <c r="B43" s="13" t="s">
        <v>41</v>
      </c>
      <c r="C43" s="23"/>
      <c r="D43" s="14">
        <f>Insurance[[#This Row],[Monthly Cost]]*12</f>
        <v>0</v>
      </c>
      <c r="E43" s="22"/>
      <c r="G43" s="13" t="s">
        <v>21</v>
      </c>
      <c r="H43" s="23"/>
      <c r="I43" s="14">
        <f>Savings[[#This Row],[Monthly]]*12</f>
        <v>0</v>
      </c>
      <c r="J43" s="22"/>
    </row>
    <row r="44" spans="2:10" ht="15" x14ac:dyDescent="0.25">
      <c r="B44" s="13" t="s">
        <v>34</v>
      </c>
      <c r="C44" s="23"/>
      <c r="D44" s="14">
        <f>Insurance[[#This Row],[Monthly Cost]]*12</f>
        <v>0</v>
      </c>
      <c r="E44" s="22"/>
      <c r="G44" s="15" t="s">
        <v>15</v>
      </c>
      <c r="H44" s="37">
        <f>SUM(Savings[Monthly])</f>
        <v>0</v>
      </c>
      <c r="I44" s="16">
        <f>SUM(Savings[Annually])</f>
        <v>0</v>
      </c>
      <c r="J44" s="17"/>
    </row>
    <row r="45" spans="2:10" ht="15" x14ac:dyDescent="0.25">
      <c r="B45" s="13" t="s">
        <v>42</v>
      </c>
      <c r="C45" s="23"/>
      <c r="D45" s="14">
        <f>Insurance[[#This Row],[Monthly Cost]]*12</f>
        <v>0</v>
      </c>
      <c r="E45" s="22"/>
      <c r="G45" s="58"/>
      <c r="H45" s="58"/>
      <c r="I45" s="58"/>
      <c r="J45" s="58"/>
    </row>
    <row r="46" spans="2:10" ht="15" x14ac:dyDescent="0.25">
      <c r="B46" s="13" t="s">
        <v>19</v>
      </c>
      <c r="C46" s="23"/>
      <c r="D46" s="14">
        <f>Insurance[[#This Row],[Monthly Cost]]*12</f>
        <v>0</v>
      </c>
      <c r="E46" s="22"/>
      <c r="G46" s="15" t="s">
        <v>9</v>
      </c>
      <c r="H46" s="54" t="s">
        <v>63</v>
      </c>
      <c r="I46" s="57" t="s">
        <v>64</v>
      </c>
      <c r="J46" s="55" t="s">
        <v>26</v>
      </c>
    </row>
    <row r="47" spans="2:10" ht="15" x14ac:dyDescent="0.25">
      <c r="B47" s="15" t="s">
        <v>15</v>
      </c>
      <c r="C47" s="16">
        <f>SUM(Insurance[Monthly Cost])</f>
        <v>0</v>
      </c>
      <c r="D47" s="16">
        <f>SUM(Insurance[Annual Cost])</f>
        <v>0</v>
      </c>
      <c r="E47" s="17"/>
      <c r="G47" s="13" t="s">
        <v>89</v>
      </c>
      <c r="H47" s="14"/>
      <c r="I47" s="56">
        <f>Gifts[[#This Row],[Monthly Cost]]*12</f>
        <v>0</v>
      </c>
      <c r="J47" s="23"/>
    </row>
    <row r="48" spans="2:10" ht="15" x14ac:dyDescent="0.25">
      <c r="B48" s="58"/>
      <c r="C48" s="58"/>
      <c r="D48" s="58"/>
      <c r="E48" s="58"/>
      <c r="G48" s="13" t="s">
        <v>27</v>
      </c>
      <c r="H48" s="14"/>
      <c r="I48" s="14">
        <f>Gifts[[#This Row],[Monthly Cost]]*12</f>
        <v>0</v>
      </c>
      <c r="J48" s="23"/>
    </row>
    <row r="49" spans="2:10" ht="15" x14ac:dyDescent="0.25">
      <c r="B49" s="15" t="s">
        <v>43</v>
      </c>
      <c r="C49" s="15" t="s">
        <v>63</v>
      </c>
      <c r="D49" s="15" t="s">
        <v>64</v>
      </c>
      <c r="E49" s="15" t="s">
        <v>26</v>
      </c>
      <c r="G49" s="13" t="s">
        <v>2</v>
      </c>
      <c r="H49" s="14"/>
      <c r="I49" s="14">
        <f>Gifts[[#This Row],[Monthly Cost]]*12</f>
        <v>0</v>
      </c>
      <c r="J49" s="23"/>
    </row>
    <row r="50" spans="2:10" ht="15" x14ac:dyDescent="0.25">
      <c r="B50" s="13" t="s">
        <v>8</v>
      </c>
      <c r="C50" s="14"/>
      <c r="D50" s="14">
        <f>Food[[#This Row],[Monthly Cost]]*12</f>
        <v>0</v>
      </c>
      <c r="E50" s="22"/>
      <c r="G50" s="15" t="s">
        <v>15</v>
      </c>
      <c r="H50" s="16">
        <f>SUM(Gifts[Monthly Cost])</f>
        <v>0</v>
      </c>
      <c r="I50" s="16">
        <f>SUM(Gifts[Annual Cost])</f>
        <v>0</v>
      </c>
      <c r="J50" s="17"/>
    </row>
    <row r="51" spans="2:10" ht="15" x14ac:dyDescent="0.25">
      <c r="B51" s="13" t="s">
        <v>86</v>
      </c>
      <c r="C51" s="14"/>
      <c r="D51" s="14">
        <f>Food[[#This Row],[Monthly Cost]]*12</f>
        <v>0</v>
      </c>
      <c r="E51" s="22"/>
      <c r="G51" s="58"/>
      <c r="H51" s="58"/>
      <c r="I51" s="58"/>
      <c r="J51" s="58"/>
    </row>
    <row r="52" spans="2:10" ht="15" x14ac:dyDescent="0.25">
      <c r="B52" s="13" t="s">
        <v>87</v>
      </c>
      <c r="C52" s="14"/>
      <c r="D52" s="14">
        <f>Food[[#This Row],[Monthly Cost]]*12</f>
        <v>0</v>
      </c>
      <c r="E52" s="22"/>
      <c r="G52" s="15" t="s">
        <v>28</v>
      </c>
      <c r="H52" s="15" t="s">
        <v>63</v>
      </c>
      <c r="I52" s="15" t="s">
        <v>64</v>
      </c>
      <c r="J52" s="15" t="s">
        <v>26</v>
      </c>
    </row>
    <row r="53" spans="2:10" ht="15" x14ac:dyDescent="0.25">
      <c r="B53" s="15" t="s">
        <v>15</v>
      </c>
      <c r="C53" s="16">
        <f>SUM(Food[Monthly Cost])</f>
        <v>0</v>
      </c>
      <c r="D53" s="16">
        <f>SUM(Food[Annual Cost])</f>
        <v>0</v>
      </c>
      <c r="E53" s="17"/>
      <c r="G53" s="13" t="s">
        <v>29</v>
      </c>
      <c r="H53" s="14"/>
      <c r="I53" s="14">
        <f>Legal[[#This Row],[Monthly Cost]]*12</f>
        <v>0</v>
      </c>
      <c r="J53" s="22"/>
    </row>
    <row r="54" spans="2:10" ht="15" x14ac:dyDescent="0.25">
      <c r="B54" s="58"/>
      <c r="C54" s="58"/>
      <c r="D54" s="58"/>
      <c r="E54" s="58"/>
      <c r="G54" s="13" t="s">
        <v>72</v>
      </c>
      <c r="H54" s="14"/>
      <c r="I54" s="14">
        <f>Legal[[#This Row],[Monthly Cost]]*12</f>
        <v>0</v>
      </c>
      <c r="J54" s="22"/>
    </row>
    <row r="55" spans="2:10" ht="15" x14ac:dyDescent="0.25">
      <c r="B55" s="15" t="s">
        <v>10</v>
      </c>
      <c r="C55" s="15" t="s">
        <v>63</v>
      </c>
      <c r="D55" s="15" t="s">
        <v>64</v>
      </c>
      <c r="E55" s="15" t="s">
        <v>26</v>
      </c>
      <c r="G55" s="13" t="s">
        <v>2</v>
      </c>
      <c r="H55" s="14"/>
      <c r="I55" s="14">
        <f>Legal[[#This Row],[Monthly Cost]]*12</f>
        <v>0</v>
      </c>
      <c r="J55" s="22"/>
    </row>
    <row r="56" spans="2:10" ht="15" x14ac:dyDescent="0.25">
      <c r="B56" s="13" t="s">
        <v>11</v>
      </c>
      <c r="C56" s="14"/>
      <c r="D56" s="14">
        <f>Pets[[#This Row],[Monthly Cost]]*12</f>
        <v>0</v>
      </c>
      <c r="E56" s="22"/>
      <c r="G56" s="27" t="s">
        <v>15</v>
      </c>
      <c r="H56" s="28">
        <f>SUM(Legal[Monthly Cost])</f>
        <v>0</v>
      </c>
      <c r="I56" s="28">
        <f>SUM(Legal[Annual Cost])</f>
        <v>0</v>
      </c>
      <c r="J56" s="29"/>
    </row>
    <row r="57" spans="2:10" ht="15" x14ac:dyDescent="0.25">
      <c r="B57" s="13" t="s">
        <v>12</v>
      </c>
      <c r="C57" s="14"/>
      <c r="D57" s="14">
        <f>Pets[[#This Row],[Monthly Cost]]*12</f>
        <v>0</v>
      </c>
      <c r="E57" s="22"/>
      <c r="G57" s="58"/>
      <c r="H57" s="58"/>
      <c r="I57" s="58"/>
      <c r="J57" s="58"/>
    </row>
    <row r="58" spans="2:10" ht="15" x14ac:dyDescent="0.25">
      <c r="B58" s="15" t="s">
        <v>15</v>
      </c>
      <c r="C58" s="16">
        <f>SUM(Pets[Monthly Cost])</f>
        <v>0</v>
      </c>
      <c r="D58" s="16">
        <f>SUM(Pets[Annual Cost])</f>
        <v>0</v>
      </c>
      <c r="E58" s="17"/>
      <c r="G58" s="15" t="s">
        <v>49</v>
      </c>
      <c r="H58" s="15" t="s">
        <v>63</v>
      </c>
      <c r="I58" s="15" t="s">
        <v>64</v>
      </c>
      <c r="J58" s="15" t="s">
        <v>26</v>
      </c>
    </row>
    <row r="59" spans="2:10" ht="15" x14ac:dyDescent="0.25">
      <c r="B59" s="58"/>
      <c r="C59" s="58"/>
      <c r="D59" s="58"/>
      <c r="E59" s="58"/>
      <c r="G59" s="13" t="s">
        <v>50</v>
      </c>
      <c r="H59" s="14"/>
      <c r="I59" s="14">
        <f>PersonalCare14[[#This Row],[Monthly Cost]]*12</f>
        <v>0</v>
      </c>
      <c r="J59" s="22"/>
    </row>
    <row r="60" spans="2:10" ht="15" x14ac:dyDescent="0.25">
      <c r="B60" s="15" t="s">
        <v>13</v>
      </c>
      <c r="C60" s="15" t="s">
        <v>65</v>
      </c>
      <c r="D60" s="15" t="s">
        <v>64</v>
      </c>
      <c r="E60" s="15" t="s">
        <v>26</v>
      </c>
      <c r="G60" s="13" t="s">
        <v>84</v>
      </c>
      <c r="H60" s="51"/>
      <c r="I60" s="51"/>
      <c r="J60" s="22"/>
    </row>
    <row r="61" spans="2:10" ht="15" x14ac:dyDescent="0.25">
      <c r="B61" s="13" t="s">
        <v>12</v>
      </c>
      <c r="C61" s="14"/>
      <c r="D61" s="14">
        <f>PersonalCare[[#This Row],[Monthly Cost ]]*12</f>
        <v>0</v>
      </c>
      <c r="E61" s="22"/>
      <c r="G61" s="13" t="s">
        <v>51</v>
      </c>
      <c r="H61" s="14"/>
      <c r="I61" s="14">
        <f>PersonalCare14[[#This Row],[Monthly Cost]]*12</f>
        <v>0</v>
      </c>
      <c r="J61" s="22"/>
    </row>
    <row r="62" spans="2:10" ht="15" x14ac:dyDescent="0.25">
      <c r="B62" s="13" t="s">
        <v>90</v>
      </c>
      <c r="C62" s="14"/>
      <c r="D62" s="14">
        <f>PersonalCare[[#This Row],[Monthly Cost ]]*12</f>
        <v>0</v>
      </c>
      <c r="E62" s="22"/>
      <c r="G62" s="13" t="s">
        <v>52</v>
      </c>
      <c r="H62" s="14"/>
      <c r="I62" s="14">
        <f>PersonalCare14[[#This Row],[Monthly Cost]]*12</f>
        <v>0</v>
      </c>
      <c r="J62" s="22"/>
    </row>
    <row r="63" spans="2:10" ht="15" x14ac:dyDescent="0.25">
      <c r="B63" s="13" t="s">
        <v>48</v>
      </c>
      <c r="C63" s="14"/>
      <c r="D63" s="14">
        <f>PersonalCare[[#This Row],[Monthly Cost ]]*12</f>
        <v>0</v>
      </c>
      <c r="E63" s="22"/>
      <c r="G63" s="13" t="s">
        <v>54</v>
      </c>
      <c r="H63" s="14"/>
      <c r="I63" s="14">
        <f>PersonalCare14[[#This Row],[Monthly Cost]]*12</f>
        <v>0</v>
      </c>
      <c r="J63" s="22"/>
    </row>
    <row r="64" spans="2:10" ht="15" x14ac:dyDescent="0.25">
      <c r="B64" s="13" t="s">
        <v>88</v>
      </c>
      <c r="C64" s="14"/>
      <c r="D64" s="14">
        <f>PersonalCare[[#This Row],[Monthly Cost ]]*12</f>
        <v>0</v>
      </c>
      <c r="E64" s="22"/>
      <c r="G64" s="13" t="s">
        <v>53</v>
      </c>
      <c r="H64" s="14"/>
      <c r="I64" s="14">
        <f>PersonalCare14[[#This Row],[Monthly Cost]]*12</f>
        <v>0</v>
      </c>
      <c r="J64" s="22"/>
    </row>
    <row r="65" spans="2:13" ht="15" x14ac:dyDescent="0.25">
      <c r="B65" s="13" t="s">
        <v>14</v>
      </c>
      <c r="C65" s="14"/>
      <c r="D65" s="14">
        <f>PersonalCare[[#This Row],[Monthly Cost ]]*12</f>
        <v>0</v>
      </c>
      <c r="E65" s="22"/>
      <c r="G65" s="13" t="s">
        <v>2</v>
      </c>
      <c r="H65" s="14"/>
      <c r="I65" s="14">
        <f>PersonalCare14[[#This Row],[Monthly Cost]]*12</f>
        <v>0</v>
      </c>
      <c r="J65" s="22"/>
    </row>
    <row r="66" spans="2:13" ht="15" x14ac:dyDescent="0.25">
      <c r="B66" s="13" t="s">
        <v>47</v>
      </c>
      <c r="C66" s="14"/>
      <c r="D66" s="14">
        <f>PersonalCare[[#This Row],[Monthly Cost ]]*12</f>
        <v>0</v>
      </c>
      <c r="E66" s="22"/>
      <c r="G66" s="15" t="s">
        <v>15</v>
      </c>
      <c r="H66" s="16">
        <f>SUM(PersonalCare14[Monthly Cost])</f>
        <v>0</v>
      </c>
      <c r="I66" s="16">
        <f>SUM(PersonalCare14[Annual Cost])</f>
        <v>0</v>
      </c>
      <c r="J66" s="17"/>
    </row>
    <row r="67" spans="2:13" ht="15" x14ac:dyDescent="0.25">
      <c r="B67" s="13" t="s">
        <v>2</v>
      </c>
      <c r="C67" s="14"/>
      <c r="D67" s="14">
        <f>PersonalCare[[#This Row],[Monthly Cost ]]*12</f>
        <v>0</v>
      </c>
      <c r="E67" s="22"/>
      <c r="K67" s="25"/>
      <c r="M67" t="s">
        <v>17</v>
      </c>
    </row>
    <row r="68" spans="2:13" ht="15" x14ac:dyDescent="0.25">
      <c r="B68" s="15" t="s">
        <v>15</v>
      </c>
      <c r="C68" s="16">
        <f>SUM(PersonalCare[[Monthly Cost ]])</f>
        <v>0</v>
      </c>
      <c r="D68" s="16">
        <f>SUM(PersonalCare[Annual Cost])</f>
        <v>0</v>
      </c>
      <c r="E68" s="17"/>
      <c r="G68" s="18" t="s">
        <v>68</v>
      </c>
      <c r="H68" s="19"/>
      <c r="I68" s="20"/>
      <c r="J68" s="24">
        <f>SUM(Housing[[#Totals],[Monthly Cost]],Transportation[[#Totals],[Monthly Cost]],Food[[#Totals],[Monthly Cost]],Pets[[#Totals],[Monthly Cost]],PersonalCare[[#Totals],[Monthly Cost ]],Loans[[#Totals],[Monthly Cost]],Gifts[[#Totals],[Monthly Cost]],Legal[[#Totals],[Monthly Cost]],PersonalCare14[[#Totals],[Monthly Cost]], Insurance[[#Totals],[Monthly Cost]],Taxes[[#Totals],[Monthly Cost]],Savings[[#Totals],[Monthly]])</f>
        <v>0</v>
      </c>
    </row>
    <row r="69" spans="2:13" ht="14.25" x14ac:dyDescent="0.2">
      <c r="B69" s="59"/>
      <c r="C69" s="59"/>
      <c r="D69" s="59"/>
      <c r="E69" s="59"/>
      <c r="G69" s="40" t="s">
        <v>69</v>
      </c>
      <c r="H69" s="38"/>
      <c r="I69" s="39"/>
      <c r="J69" s="41">
        <f>SUM(Housing[[#Totals],[Annual Cost]],Transportation[[#Totals],[Annual Cost]],Food[[#Totals],[Annual Cost]],Pets[[#Totals],[Annual Cost]],PersonalCare[[#Totals],[Annual Cost]],Loans[[#Totals],[Annual Cost]],Gifts[[#Totals],[Annual Cost]],Legal[[#Totals],[Annual Cost]],PersonalCare14[[#Totals],[Annual Cost]],Insurance[[#Totals],[Annual Cost]],Savings[[#Totals],[Annually]],Taxes[[#Totals],[Annual Cost]])</f>
        <v>0</v>
      </c>
    </row>
  </sheetData>
  <mergeCells count="19">
    <mergeCell ref="H13:I13"/>
    <mergeCell ref="H15:I15"/>
    <mergeCell ref="G7:G15"/>
    <mergeCell ref="H7:I7"/>
    <mergeCell ref="B54:E54"/>
    <mergeCell ref="B29:E29"/>
    <mergeCell ref="B35:E35"/>
    <mergeCell ref="B48:E48"/>
    <mergeCell ref="C7:D7"/>
    <mergeCell ref="B7:B15"/>
    <mergeCell ref="C15:D15"/>
    <mergeCell ref="C13:D13"/>
    <mergeCell ref="B59:E59"/>
    <mergeCell ref="G29:J29"/>
    <mergeCell ref="B69:E69"/>
    <mergeCell ref="G57:J57"/>
    <mergeCell ref="G51:J51"/>
    <mergeCell ref="G45:J45"/>
    <mergeCell ref="G35:J35"/>
  </mergeCells>
  <phoneticPr fontId="7" type="noConversion"/>
  <printOptions horizontalCentered="1"/>
  <pageMargins left="0.4" right="0.4" top="0.4" bottom="0.4" header="0.3" footer="0.3"/>
  <pageSetup scale="62" fitToHeight="0" orientation="portrait" r:id="rId1"/>
  <headerFooter differentFirst="1">
    <oddFooter>Page &amp;P of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c2dec72d-40c5-4ed1-82d8-50286c59b84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B1C452FA3F4854AA551E44F7E4B363D" ma:contentTypeVersion="13" ma:contentTypeDescription="Create a new document." ma:contentTypeScope="" ma:versionID="bb8c79511e1b23a78473d847f0f12a54">
  <xsd:schema xmlns:xsd="http://www.w3.org/2001/XMLSchema" xmlns:xs="http://www.w3.org/2001/XMLSchema" xmlns:p="http://schemas.microsoft.com/office/2006/metadata/properties" xmlns:ns2="c2dec72d-40c5-4ed1-82d8-50286c59b844" xmlns:ns3="93cf95b2-7b8a-4e96-9e33-95f5f363803d" targetNamespace="http://schemas.microsoft.com/office/2006/metadata/properties" ma:root="true" ma:fieldsID="75334e473429e1a10b891f0a1e7033e0" ns2:_="" ns3:_="">
    <xsd:import namespace="c2dec72d-40c5-4ed1-82d8-50286c59b844"/>
    <xsd:import namespace="93cf95b2-7b8a-4e96-9e33-95f5f363803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dec72d-40c5-4ed1-82d8-50286c59b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cf95b2-7b8a-4e96-9e33-95f5f363803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0B7602-3435-4CB4-90DC-F527DC1F048D}">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353CB5CB-40F3-44FA-BE2F-8D72B4531689}"/>
</file>

<file path=customXml/itemProps3.xml><?xml version="1.0" encoding="utf-8"?>
<ds:datastoreItem xmlns:ds="http://schemas.openxmlformats.org/officeDocument/2006/customXml" ds:itemID="{B4DE4676-C32B-444D-BC55-FAD6AF00F7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TM04101071</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PERSONAL MONTHLY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2019-07-07T23:05:09Z</dcterms:created>
  <dcterms:modified xsi:type="dcterms:W3CDTF">2021-12-17T22:06:34Z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0x010100FB1C452FA3F4854AA551E44F7E4B363D</vt:lpwstr>
  </property>
</Properties>
</file>